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edecamara\DfsData\SEORC\02-OBRAS\2021 - 296.574 - Fixacao-placas-marmore-AnexoI\07 - Agosto 2025\"/>
    </mc:Choice>
  </mc:AlternateContent>
  <bookViews>
    <workbookView xWindow="0" yWindow="0" windowWidth="28800" windowHeight="18000" tabRatio="749" activeTab="8"/>
  </bookViews>
  <sheets>
    <sheet name="Resumo da Exportação" sheetId="1" r:id="rId1"/>
    <sheet name="BDI SERVIÇOS deso REFERÊNCI" sheetId="2" r:id="rId2"/>
    <sheet name="BDI SERVIÇOS REDUZIDO deso" sheetId="8" r:id="rId3"/>
    <sheet name="BDI SERVIÇOS deso PREENCHER" sheetId="3" r:id="rId4"/>
    <sheet name="BDI SERVIÇOS não deso REFERÊNCI" sheetId="4" r:id="rId5"/>
    <sheet name="BDI SERVIÇOS REDUZIDO não deso " sheetId="7" r:id="rId6"/>
    <sheet name="Leis Sociais REFERÊNCIA" sheetId="5" r:id="rId7"/>
    <sheet name="Leis Sociais PREENCHER" sheetId="6" r:id="rId8"/>
    <sheet name="Leis Sociais DESO REFERÊNCIA" sheetId="9" r:id="rId9"/>
  </sheets>
  <definedNames>
    <definedName name="_xlnm.Print_Area" localSheetId="1">'BDI SERVIÇOS deso REFERÊNCI'!$A$1:$Y$35</definedName>
    <definedName name="_xlnm.Print_Area" localSheetId="4">'BDI SERVIÇOS não deso REFERÊNCI'!$B$2:$Y$35</definedName>
    <definedName name="_xlnm.Print_Area" localSheetId="2">'BDI SERVIÇOS REDUZIDO deso'!$A$1:$Y$35</definedName>
    <definedName name="_xlnm.Print_Area" localSheetId="5">'BDI SERVIÇOS REDUZIDO não deso '!$B$2:$Y$35</definedName>
    <definedName name="_xlnm.Print_Area" localSheetId="8">'Leis Sociais DESO REFERÊNCIA'!$C$2:$H$78,'Leis Sociais DESO REFERÊNCIA'!$L$2:$Q$78</definedName>
    <definedName name="_xlnm.Print_Area" localSheetId="6">'Leis Sociais REFERÊNCIA'!$C$2:$H$78,'Leis Sociais REFERÊNCIA'!$L$2:$Q$78</definedName>
  </definedName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6" i="9" l="1"/>
  <c r="G56" i="9"/>
  <c r="P32" i="9"/>
  <c r="G32" i="9"/>
  <c r="P10" i="9"/>
  <c r="G10" i="9"/>
  <c r="N8" i="9"/>
  <c r="G8" i="9"/>
  <c r="P8" i="9" s="1"/>
  <c r="N7" i="9"/>
  <c r="N5" i="9"/>
  <c r="G74" i="9" l="1"/>
  <c r="P74" i="9"/>
  <c r="P56" i="5"/>
  <c r="P70" i="9" l="1"/>
  <c r="P77" i="9" s="1"/>
  <c r="G70" i="9"/>
  <c r="G77" i="9" s="1"/>
  <c r="N5" i="5"/>
  <c r="G8" i="5"/>
  <c r="V25" i="8" l="1"/>
  <c r="U25" i="8"/>
  <c r="O19" i="8"/>
  <c r="L19" i="8"/>
  <c r="I19" i="8"/>
  <c r="F19" i="8"/>
  <c r="F22" i="8" s="1"/>
  <c r="O18" i="8"/>
  <c r="C13" i="8"/>
  <c r="I18" i="8" s="1"/>
  <c r="C12" i="8"/>
  <c r="L18" i="8" s="1"/>
  <c r="C11" i="8"/>
  <c r="F21" i="8" l="1"/>
  <c r="F24" i="8"/>
  <c r="F26" i="8" s="1"/>
  <c r="F27" i="8" s="1"/>
  <c r="V25" i="7"/>
  <c r="U25" i="7"/>
  <c r="C12" i="7" s="1"/>
  <c r="L18" i="7" s="1"/>
  <c r="O19" i="7"/>
  <c r="F22" i="7" s="1"/>
  <c r="L19" i="7"/>
  <c r="I19" i="7"/>
  <c r="F19" i="7"/>
  <c r="O18" i="7"/>
  <c r="C13" i="7"/>
  <c r="I18" i="7" s="1"/>
  <c r="C11" i="7"/>
  <c r="P56" i="6"/>
  <c r="G56" i="6"/>
  <c r="P32" i="6"/>
  <c r="G32" i="6"/>
  <c r="P10" i="6"/>
  <c r="G10" i="6"/>
  <c r="G72" i="6" s="1"/>
  <c r="P8" i="6"/>
  <c r="N8" i="6"/>
  <c r="N7" i="6"/>
  <c r="N6" i="6"/>
  <c r="G56" i="5"/>
  <c r="P32" i="5"/>
  <c r="G32" i="5"/>
  <c r="P10" i="5"/>
  <c r="G10" i="5"/>
  <c r="P8" i="5"/>
  <c r="N8" i="5"/>
  <c r="N7" i="5"/>
  <c r="V25" i="4"/>
  <c r="U25" i="4"/>
  <c r="O19" i="4"/>
  <c r="L19" i="4"/>
  <c r="I19" i="4"/>
  <c r="F19" i="4"/>
  <c r="F22" i="4" s="1"/>
  <c r="O18" i="4"/>
  <c r="C13" i="4"/>
  <c r="I18" i="4" s="1"/>
  <c r="C11" i="4"/>
  <c r="V25" i="3"/>
  <c r="U25" i="3"/>
  <c r="O19" i="3"/>
  <c r="L19" i="3"/>
  <c r="I19" i="3"/>
  <c r="F22" i="3" s="1"/>
  <c r="F19" i="3"/>
  <c r="O18" i="3"/>
  <c r="C13" i="3"/>
  <c r="I18" i="3" s="1"/>
  <c r="C12" i="3"/>
  <c r="L18" i="3" s="1"/>
  <c r="C11" i="3"/>
  <c r="V25" i="2"/>
  <c r="U25" i="2"/>
  <c r="O19" i="2"/>
  <c r="L19" i="2"/>
  <c r="F22" i="2" s="1"/>
  <c r="I19" i="2"/>
  <c r="F19" i="2"/>
  <c r="O18" i="2"/>
  <c r="C13" i="2"/>
  <c r="I18" i="2" s="1"/>
  <c r="C11" i="2"/>
  <c r="C12" i="2" l="1"/>
  <c r="L18" i="2" s="1"/>
  <c r="F21" i="2" s="1"/>
  <c r="F24" i="2" s="1"/>
  <c r="C12" i="4"/>
  <c r="L18" i="4" s="1"/>
  <c r="F21" i="4" s="1"/>
  <c r="F24" i="4" s="1"/>
  <c r="F21" i="7"/>
  <c r="F24" i="7" s="1"/>
  <c r="F26" i="7" s="1"/>
  <c r="F27" i="7" s="1"/>
  <c r="F21" i="3"/>
  <c r="F24" i="3" s="1"/>
  <c r="F26" i="3" s="1"/>
  <c r="F27" i="3" s="1"/>
  <c r="G72" i="5"/>
  <c r="G70" i="5" s="1"/>
  <c r="G77" i="5" s="1"/>
  <c r="G74" i="6"/>
  <c r="G70" i="6" s="1"/>
  <c r="G77" i="6" s="1"/>
  <c r="P72" i="5"/>
  <c r="G74" i="5"/>
  <c r="P74" i="5"/>
  <c r="P72" i="6"/>
  <c r="P74" i="6"/>
  <c r="F26" i="2" l="1"/>
  <c r="F27" i="2" s="1"/>
  <c r="F26" i="4"/>
  <c r="F27" i="4" s="1"/>
  <c r="P70" i="6"/>
  <c r="P77" i="6" s="1"/>
  <c r="P70" i="5"/>
  <c r="P77" i="5" s="1"/>
</calcChain>
</file>

<file path=xl/sharedStrings.xml><?xml version="1.0" encoding="utf-8"?>
<sst xmlns="http://schemas.openxmlformats.org/spreadsheetml/2006/main" count="1204" uniqueCount="165">
  <si>
    <t>Este documento foi exportado do Numbers. Cada tabela foi convertida em uma planilha do Excel. Todos os outros objetos em cada folha do Numbers foram colocados em planilhas à parte. Esteja ciente de que os cálculos de fórmulas podem ser diferentes no Excel.</t>
  </si>
  <si>
    <t>Nome da Folha do Numbers</t>
  </si>
  <si>
    <t>Nome da Tabela do Numbers</t>
  </si>
  <si>
    <t>Nome da Planilha do Excel</t>
  </si>
  <si>
    <t>BDI SERVIÇOS deso REFERÊNCI</t>
  </si>
  <si>
    <t>Tabela 1</t>
  </si>
  <si>
    <t>DEPARTAMENTO TÉCNICO</t>
  </si>
  <si>
    <t>PLANILHA DE COMPOSIÇÃO DA TAXA DE BDI - DESONERADO</t>
  </si>
  <si>
    <t>OBRA :</t>
  </si>
  <si>
    <t>Laudos e Projetos Estruturais dos Apartamentos Funcionais</t>
  </si>
  <si>
    <t>LOCAL :</t>
  </si>
  <si>
    <t>CÂMARA DOS DEPUTADOS</t>
  </si>
  <si>
    <t>PROCESSO 695.006/2020</t>
  </si>
  <si>
    <r>
      <rPr>
        <sz val="11"/>
        <color indexed="8"/>
        <rFont val="Arial"/>
        <family val="2"/>
      </rPr>
      <t xml:space="preserve">OPÇÃO TRIBUTÁRIA: </t>
    </r>
    <r>
      <rPr>
        <sz val="11"/>
        <color indexed="17"/>
        <rFont val="Arial"/>
        <family val="2"/>
      </rPr>
      <t>Lucro Presumido</t>
    </r>
  </si>
  <si>
    <t>COMPONENTES DO</t>
  </si>
  <si>
    <t>PERCENTUAL</t>
  </si>
  <si>
    <t>%</t>
  </si>
  <si>
    <t>INCIDÊNCIA</t>
  </si>
  <si>
    <t>IMPOSTOS</t>
  </si>
  <si>
    <t>OUTROS COMPONENTES</t>
  </si>
  <si>
    <t>BDI</t>
  </si>
  <si>
    <t>DO BDI</t>
  </si>
  <si>
    <t>ADM.  CENTRAL</t>
  </si>
  <si>
    <t>SOBRE O CUSTO DIRETO DO EMPREENDIMENTO</t>
  </si>
  <si>
    <r>
      <rPr>
        <sz val="14"/>
        <color indexed="8"/>
        <rFont val="Verdana"/>
        <family val="2"/>
      </rPr>
      <t>PIS</t>
    </r>
    <r>
      <rPr>
        <sz val="11"/>
        <color indexed="8"/>
        <rFont val="Verdana"/>
        <family val="2"/>
      </rPr>
      <t xml:space="preserve"> (1)</t>
    </r>
  </si>
  <si>
    <t>SEGUROS</t>
  </si>
  <si>
    <t>SOBRE O CUSTO DIRETO</t>
  </si>
  <si>
    <t>LUCRO</t>
  </si>
  <si>
    <r>
      <rPr>
        <sz val="14"/>
        <color indexed="8"/>
        <rFont val="Verdana"/>
        <family val="2"/>
      </rPr>
      <t xml:space="preserve">COFINS </t>
    </r>
    <r>
      <rPr>
        <sz val="11"/>
        <color indexed="8"/>
        <rFont val="Verdana"/>
        <family val="2"/>
      </rPr>
      <t>(1)</t>
    </r>
  </si>
  <si>
    <t>GARANTIAS</t>
  </si>
  <si>
    <t>SOBRE O PREÇO DE VENDA DO EMPREENDIMENTO</t>
  </si>
  <si>
    <t>ISS</t>
  </si>
  <si>
    <t xml:space="preserve">RISCOS </t>
  </si>
  <si>
    <t>DESP.  FINANCEIRAS</t>
  </si>
  <si>
    <t>CPRB</t>
  </si>
  <si>
    <t xml:space="preserve">SEGUROS, GARANTIAS E RISCOS </t>
  </si>
  <si>
    <r>
      <rPr>
        <sz val="11"/>
        <color indexed="8"/>
        <rFont val="Times New Roman"/>
        <family val="1"/>
      </rPr>
      <t xml:space="preserve">DIAS ÚTEIS </t>
    </r>
    <r>
      <rPr>
        <sz val="9"/>
        <color indexed="8"/>
        <rFont val="Times New Roman"/>
        <family val="1"/>
      </rPr>
      <t>(3)</t>
    </r>
  </si>
  <si>
    <t>TAXA SELIC</t>
  </si>
  <si>
    <t>FÓRMULA</t>
  </si>
  <si>
    <t>=</t>
  </si>
  <si>
    <t xml:space="preserve">( 1 + </t>
  </si>
  <si>
    <t>AC + S + G + R )</t>
  </si>
  <si>
    <t>x</t>
  </si>
  <si>
    <t>( 1 + DF )</t>
  </si>
  <si>
    <t>( 1 + L )</t>
  </si>
  <si>
    <t>-</t>
  </si>
  <si>
    <t>( 1 - I )</t>
  </si>
  <si>
    <t xml:space="preserve">BDI = </t>
  </si>
  <si>
    <t>(</t>
  </si>
  <si>
    <t>+</t>
  </si>
  <si>
    <t>)</t>
  </si>
  <si>
    <r>
      <rPr>
        <sz val="14"/>
        <color indexed="8"/>
        <rFont val="Verdana"/>
        <family val="2"/>
      </rPr>
      <t>(</t>
    </r>
    <r>
      <rPr>
        <b/>
        <sz val="14"/>
        <color indexed="11"/>
        <rFont val="Verdana"/>
        <family val="2"/>
      </rPr>
      <t>1</t>
    </r>
  </si>
  <si>
    <t>Onde:</t>
  </si>
  <si>
    <t>AC = Taxa representativa das despesas de rateio da Administração Central;</t>
  </si>
  <si>
    <t>S = taxa representativa de Seguros;</t>
  </si>
  <si>
    <t xml:space="preserve">DF = ( 1 </t>
  </si>
  <si>
    <t>DU / 252</t>
  </si>
  <si>
    <t>R = taxa representativa de Riscos;</t>
  </si>
  <si>
    <t>G = taxa representativa de Garantias;</t>
  </si>
  <si>
    <t>DF = taxa representativa das Despesas Financeiras;</t>
  </si>
  <si>
    <t>DU = DIAS ÚTEIS</t>
  </si>
  <si>
    <t>DF =</t>
  </si>
  <si>
    <t>TAXA DO BDI</t>
  </si>
  <si>
    <t xml:space="preserve">I = taxa representativa da incidência de Impostos; </t>
  </si>
  <si>
    <r>
      <rPr>
        <sz val="11"/>
        <color indexed="8"/>
        <rFont val="Verdana"/>
        <family val="2"/>
      </rPr>
      <t xml:space="preserve">TAXA SELIC = Definida na Reunião do COPOM
</t>
    </r>
    <r>
      <rPr>
        <sz val="10"/>
        <color indexed="8"/>
        <rFont val="Verdana"/>
        <family val="2"/>
      </rPr>
      <t>http://www.bcb.gov.br/?COPOMJUROS</t>
    </r>
  </si>
  <si>
    <t>L = taxa representativa do Lucro.</t>
  </si>
  <si>
    <t xml:space="preserve">OBSERVAÇÕES: </t>
  </si>
  <si>
    <t>1 - CONFORME LEGISLAÇÃO APLICÁVEL</t>
  </si>
  <si>
    <t>2 - PERCENTUAIS CONFORME ACÓRDÃO TCU 2622/2016 - PLENÁRIO.</t>
  </si>
  <si>
    <t>3 - FORAM CONSIDERADOS 15 DIAS ÚTEIS PARA A RESTITUIÇÃO DO PAGAMENTO AO CONTRATADO.</t>
  </si>
  <si>
    <t>BDI SERVIÇOS deso PREENCHER</t>
  </si>
  <si>
    <t>PLANILHA DE COMPOSIÇÃO DA TAXA DE BDI - NÃO DESONERADO</t>
  </si>
  <si>
    <t>Processo n° 210.072/2017 - Pressurização da Escada do Anexo I</t>
  </si>
  <si>
    <t>PROCESSO 2017/210.072</t>
  </si>
  <si>
    <t>BDI SERVIÇOS não deso REFERÊNCI</t>
  </si>
  <si>
    <t>Leis Sociais REFERÊNCIA</t>
  </si>
  <si>
    <t>PLANILHA DE COMPOSIÇÃO DAS TAXAS DE ENCARGOS SOCIAIS SOBRE A MÃO DE OBRA - HORISTA</t>
  </si>
  <si>
    <t>PLANILHA DE COMPOSIÇÃO DAS TAXAS DE ENCARGOS SOCIAIS SOBRE A MÃO DE OBRA - MENSALISTA</t>
  </si>
  <si>
    <t>Data: 23 de abril de 2021</t>
  </si>
  <si>
    <t>Processo:</t>
  </si>
  <si>
    <t>Local: Câmara dos Deputados</t>
  </si>
  <si>
    <t>210.072/2017</t>
  </si>
  <si>
    <t>GRUPO</t>
  </si>
  <si>
    <t>A</t>
  </si>
  <si>
    <t>ENCARGOS SOCIAIS BÁSICOS</t>
  </si>
  <si>
    <t>A.1</t>
  </si>
  <si>
    <t>Previdência Social (INSS)</t>
  </si>
  <si>
    <t>A.2</t>
  </si>
  <si>
    <t>Serviço Social da Indústria (SESI)</t>
  </si>
  <si>
    <t>A.3</t>
  </si>
  <si>
    <t>Serviço Nacional de Aprendizagem da Indústria (SENAI)</t>
  </si>
  <si>
    <t>A.4</t>
  </si>
  <si>
    <t>Instituto Nacional de Colonização e Reforma Agrária (INCRA)</t>
  </si>
  <si>
    <t>A.5</t>
  </si>
  <si>
    <t>Serviço de Apoio à Pequena e Média Empresa (SEBRAE)</t>
  </si>
  <si>
    <t>A.6</t>
  </si>
  <si>
    <t>Salário Educação</t>
  </si>
  <si>
    <t>A.7</t>
  </si>
  <si>
    <t>Seguro contra o Riscos de Acidentes do Trabalho (SAT)</t>
  </si>
  <si>
    <t>A.8</t>
  </si>
  <si>
    <t>Fundo de Garantia por Tempo de Serviço (FGTS)</t>
  </si>
  <si>
    <t>A.9</t>
  </si>
  <si>
    <t>SECONCI</t>
  </si>
  <si>
    <t>B</t>
  </si>
  <si>
    <t>ENCARGOS SOCIAIS QUE RECEBEM AS INCIDÊNCIAS DE A</t>
  </si>
  <si>
    <t>B.1</t>
  </si>
  <si>
    <t>Repouso Semanal Remunerado</t>
  </si>
  <si>
    <t>Repouso Semanal Remunerado (não considerado para mensalistas)</t>
  </si>
  <si>
    <t>B.2</t>
  </si>
  <si>
    <t>Feriados</t>
  </si>
  <si>
    <t>Feriados (não considerado para mensalistas)</t>
  </si>
  <si>
    <t>B.3</t>
  </si>
  <si>
    <t>Auxílio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</si>
  <si>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</si>
  <si>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</si>
  <si>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</si>
  <si>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</si>
  <si>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</si>
  <si>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</si>
  <si>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</si>
  <si>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</t>
  </si>
  <si>
    <t>B.8</t>
  </si>
  <si>
    <t>Auxílio Acidente de Trabalho</t>
  </si>
  <si>
    <t>B.9</t>
  </si>
  <si>
    <t>Férias Gozadas</t>
  </si>
  <si>
    <t>B.10</t>
  </si>
  <si>
    <t>Salário Maternidade</t>
  </si>
  <si>
    <t>C</t>
  </si>
  <si>
    <t>ENCARGOS SOCIAIS QUE NÃO RECEBEM AS INCIDÊNCIAS DE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</si>
  <si>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</si>
  <si>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</si>
  <si>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</si>
  <si>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</si>
  <si>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</si>
  <si>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</si>
  <si>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</si>
  <si>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</si>
  <si>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</si>
  <si>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</si>
  <si>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</t>
  </si>
  <si>
    <t>TAXAS DAS REINCIDÊNCIAS E OUTROS</t>
  </si>
  <si>
    <t>D.1</t>
  </si>
  <si>
    <t>Reincidência do Grupo A sobre o Grupo B</t>
  </si>
  <si>
    <t>D.2</t>
  </si>
  <si>
    <t>Reincidência do Grupo A sobre o Aviso Prévio Trabalhado e Reincidência do FGTS sobre o Aviso Prévio Indenizado</t>
  </si>
  <si>
    <t>TOTAL DAS LEIS SOCIAIS PARA A PRESTAÇÃO DE SERVIÇOS</t>
  </si>
  <si>
    <t>Leis Sociais PREENCHER</t>
  </si>
  <si>
    <t>PLANILHA DE COMPOSIÇÃO DA TAXA DE BDI reduzido - DESONERADO</t>
  </si>
  <si>
    <t>PROCESSO</t>
  </si>
  <si>
    <t>SEM DESONERAÇÃO</t>
  </si>
  <si>
    <t>3 - FORAM CONSIDERADOS 25 DIAS ÚTEIS PARA A RESTITUIÇÃO DO PAGAMENTO AO CONTRATADO.</t>
  </si>
  <si>
    <t>Modernização da Central de Água Gelada do Ed. Principal e do  Anexo I</t>
  </si>
  <si>
    <t>Modernização de QGBTs e geradores do Ed. Principal e do Anexo I</t>
  </si>
  <si>
    <t>COORDENAÇÃO DE GESTÃO ADMINISTRATIVA</t>
  </si>
  <si>
    <t>ENGENHARIA DE CUSTOS</t>
  </si>
  <si>
    <t>PROCESSO 400.706/2022</t>
  </si>
  <si>
    <t>FONTE: SINAPI, JAN/2025</t>
  </si>
  <si>
    <t>Data: abril de 2025</t>
  </si>
  <si>
    <t>Instalação de sistemas de proteção contra incêndio em ambientes sensíveis do complexo principal</t>
  </si>
  <si>
    <t>Refixação das placas pétreas da fachada aerada do Edifício Principal</t>
  </si>
  <si>
    <t>955.493/2024</t>
  </si>
  <si>
    <t>296.574 / 2021</t>
  </si>
  <si>
    <t>Encaminhamento à SEPES (fixação das placas de mármore no Anexo I)</t>
  </si>
  <si>
    <t>Data: agosto de 2025</t>
  </si>
  <si>
    <t>COM DESONERAÇÃO - 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</si>
</sst>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&quot; &quot;* #,##0.00&quot; &quot;;&quot; &quot;* \(#,##0.00\);&quot; &quot;* &quot;-&quot;??&quot; &quot;"/>
    <numFmt numFmtId="166" formatCode="#,##0.0000"/>
    <numFmt numFmtId="167" formatCode="#,##0.00000"/>
    <numFmt numFmtId="168" formatCode="0.0000"/>
  </numFmts>
  <fonts count="68">
    <font>
      <sz val="11"/>
      <color indexed="8"/>
      <name val="Calibri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u/>
      <sz val="12"/>
      <color indexed="11"/>
      <name val="Calibri"/>
      <family val="2"/>
    </font>
    <font>
      <b/>
      <sz val="27"/>
      <color indexed="8"/>
      <name val="Arial"/>
      <family val="2"/>
    </font>
    <font>
      <sz val="10"/>
      <color indexed="8"/>
      <name val="Arial"/>
      <family val="2"/>
    </font>
    <font>
      <b/>
      <sz val="12"/>
      <color indexed="11"/>
      <name val="Verdana"/>
      <family val="2"/>
    </font>
    <font>
      <b/>
      <sz val="14"/>
      <color indexed="8"/>
      <name val="Verdana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3"/>
      <color indexed="8"/>
      <name val="Arial"/>
      <family val="2"/>
    </font>
    <font>
      <b/>
      <sz val="28"/>
      <color indexed="16"/>
      <name val="Arial"/>
      <family val="2"/>
    </font>
    <font>
      <sz val="12"/>
      <color indexed="8"/>
      <name val="Verdana"/>
      <family val="2"/>
    </font>
    <font>
      <b/>
      <sz val="12"/>
      <color indexed="8"/>
      <name val="Verdana"/>
      <family val="2"/>
    </font>
    <font>
      <b/>
      <sz val="16"/>
      <color indexed="16"/>
      <name val="Arial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sz val="11"/>
      <color indexed="17"/>
      <name val="Arial"/>
      <family val="2"/>
    </font>
    <font>
      <sz val="13"/>
      <color indexed="8"/>
      <name val="Arial"/>
      <family val="2"/>
    </font>
    <font>
      <sz val="9"/>
      <color indexed="18"/>
      <name val="Arial"/>
      <family val="2"/>
    </font>
    <font>
      <b/>
      <sz val="10"/>
      <color indexed="8"/>
      <name val="Verdana"/>
      <family val="2"/>
    </font>
    <font>
      <b/>
      <sz val="12"/>
      <color indexed="8"/>
      <name val="Roman"/>
    </font>
    <font>
      <sz val="12"/>
      <color indexed="8"/>
      <name val="Roman"/>
    </font>
    <font>
      <b/>
      <sz val="9"/>
      <color indexed="8"/>
      <name val="Verdana"/>
      <family val="2"/>
    </font>
    <font>
      <sz val="9"/>
      <color indexed="8"/>
      <name val="Roman"/>
    </font>
    <font>
      <b/>
      <sz val="11"/>
      <color indexed="8"/>
      <name val="Verdana"/>
      <family val="2"/>
    </font>
    <font>
      <sz val="12"/>
      <color indexed="8"/>
      <name val="Times New Roman"/>
      <family val="1"/>
    </font>
    <font>
      <b/>
      <sz val="14"/>
      <color indexed="11"/>
      <name val="Arial"/>
      <family val="2"/>
    </font>
    <font>
      <sz val="10"/>
      <color indexed="8"/>
      <name val="Times New Roman"/>
      <family val="1"/>
    </font>
    <font>
      <sz val="14"/>
      <color indexed="8"/>
      <name val="Verdana"/>
      <family val="2"/>
    </font>
    <font>
      <sz val="11"/>
      <color indexed="8"/>
      <name val="Verdana"/>
      <family val="2"/>
    </font>
    <font>
      <b/>
      <sz val="12"/>
      <color indexed="12"/>
      <name val="Verdana"/>
      <family val="2"/>
    </font>
    <font>
      <b/>
      <sz val="14"/>
      <color indexed="8"/>
      <name val="Arial"/>
      <family val="2"/>
    </font>
    <font>
      <sz val="10"/>
      <color indexed="8"/>
      <name val="Verdana"/>
      <family val="2"/>
    </font>
    <font>
      <sz val="11"/>
      <color indexed="8"/>
      <name val="Times New Roman"/>
      <family val="1"/>
    </font>
    <font>
      <sz val="12"/>
      <color indexed="12"/>
      <name val="Verdana"/>
      <family val="2"/>
    </font>
    <font>
      <sz val="8"/>
      <color indexed="8"/>
      <name val="Times New Roman"/>
      <family val="1"/>
    </font>
    <font>
      <sz val="12"/>
      <color indexed="12"/>
      <name val="Arial"/>
      <family val="2"/>
    </font>
    <font>
      <sz val="10"/>
      <color indexed="12"/>
      <name val="Times New Roman"/>
      <family val="1"/>
    </font>
    <font>
      <sz val="14"/>
      <color indexed="12"/>
      <name val="Arial"/>
      <family val="2"/>
    </font>
    <font>
      <sz val="9"/>
      <color indexed="8"/>
      <name val="Times New Roman"/>
      <family val="1"/>
    </font>
    <font>
      <b/>
      <sz val="14"/>
      <color indexed="12"/>
      <name val="Arial"/>
      <family val="2"/>
    </font>
    <font>
      <b/>
      <sz val="10"/>
      <color indexed="8"/>
      <name val="Times New Roman"/>
      <family val="1"/>
    </font>
    <font>
      <b/>
      <sz val="14"/>
      <color indexed="20"/>
      <name val="Arial"/>
      <family val="2"/>
    </font>
    <font>
      <sz val="13"/>
      <color indexed="8"/>
      <name val="Verdana"/>
      <family val="2"/>
    </font>
    <font>
      <b/>
      <sz val="14"/>
      <color indexed="8"/>
      <name val="Times New Roman"/>
      <family val="1"/>
    </font>
    <font>
      <b/>
      <sz val="14"/>
      <color indexed="11"/>
      <name val="Verdana"/>
      <family val="2"/>
    </font>
    <font>
      <sz val="14"/>
      <color indexed="18"/>
      <name val="Verdana"/>
      <family val="2"/>
    </font>
    <font>
      <sz val="10"/>
      <color indexed="12"/>
      <name val="Verdana"/>
      <family val="2"/>
    </font>
    <font>
      <b/>
      <sz val="12"/>
      <color indexed="18"/>
      <name val="Verdana"/>
      <family val="2"/>
    </font>
    <font>
      <b/>
      <sz val="13"/>
      <color indexed="8"/>
      <name val="Verdana"/>
      <family val="2"/>
    </font>
    <font>
      <sz val="13"/>
      <color indexed="8"/>
      <name val="Roman"/>
    </font>
    <font>
      <sz val="14"/>
      <color indexed="8"/>
      <name val="Roman"/>
    </font>
    <font>
      <sz val="12"/>
      <color indexed="12"/>
      <name val="Roman"/>
    </font>
    <font>
      <sz val="10"/>
      <color indexed="12"/>
      <name val="Roman"/>
    </font>
    <font>
      <sz val="11"/>
      <color indexed="12"/>
      <name val="Times New Roman"/>
      <family val="1"/>
    </font>
    <font>
      <sz val="11"/>
      <color indexed="12"/>
      <name val="Verdana"/>
      <family val="2"/>
    </font>
    <font>
      <b/>
      <sz val="9"/>
      <color indexed="8"/>
      <name val="Arial"/>
      <family val="2"/>
    </font>
    <font>
      <b/>
      <sz val="7"/>
      <color indexed="11"/>
      <name val="Verdana"/>
      <family val="2"/>
    </font>
    <font>
      <b/>
      <sz val="7"/>
      <color indexed="11"/>
      <name val="Arial"/>
      <family val="2"/>
    </font>
    <font>
      <b/>
      <sz val="8"/>
      <color indexed="11"/>
      <name val="Arial"/>
      <family val="2"/>
    </font>
    <font>
      <sz val="7"/>
      <color indexed="24"/>
      <name val="Arial"/>
      <family val="2"/>
    </font>
    <font>
      <b/>
      <sz val="10"/>
      <color indexed="11"/>
      <name val="Verdana"/>
      <family val="2"/>
    </font>
    <font>
      <sz val="9"/>
      <color indexed="8"/>
      <name val="Arial"/>
      <family val="2"/>
    </font>
    <font>
      <sz val="9"/>
      <color indexed="24"/>
      <name val="Arial"/>
      <family val="2"/>
    </font>
    <font>
      <b/>
      <sz val="6"/>
      <color indexed="8"/>
      <name val="Arial"/>
      <family val="2"/>
    </font>
    <font>
      <sz val="6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</fills>
  <borders count="75">
    <border>
      <left/>
      <right/>
      <top/>
      <bottom/>
      <diagonal/>
    </border>
    <border>
      <left style="thin">
        <color indexed="13"/>
      </left>
      <right/>
      <top style="thin">
        <color indexed="13"/>
      </top>
      <bottom/>
      <diagonal/>
    </border>
    <border>
      <left/>
      <right/>
      <top style="thin">
        <color indexed="13"/>
      </top>
      <bottom style="thin">
        <color indexed="8"/>
      </bottom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thin">
        <color indexed="13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13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13"/>
      </left>
      <right/>
      <top/>
      <bottom/>
      <diagonal/>
    </border>
    <border>
      <left style="thin">
        <color indexed="13"/>
      </left>
      <right/>
      <top/>
      <bottom style="thin">
        <color indexed="13"/>
      </bottom>
      <diagonal/>
    </border>
    <border>
      <left/>
      <right/>
      <top/>
      <bottom style="thin">
        <color indexed="13"/>
      </bottom>
      <diagonal/>
    </border>
    <border>
      <left/>
      <right style="thin">
        <color indexed="13"/>
      </right>
      <top/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13"/>
      </right>
      <top style="thin">
        <color indexed="8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13"/>
      </bottom>
      <diagonal/>
    </border>
    <border>
      <left style="thin">
        <color indexed="13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13"/>
      </left>
      <right style="thin">
        <color indexed="8"/>
      </right>
      <top style="thin">
        <color indexed="13"/>
      </top>
      <bottom/>
      <diagonal/>
    </border>
    <border>
      <left style="thin">
        <color indexed="13"/>
      </left>
      <right/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13"/>
      </right>
      <top style="thin">
        <color indexed="13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13"/>
      </bottom>
      <diagonal/>
    </border>
    <border>
      <left style="thin">
        <color indexed="8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 style="thin">
        <color indexed="13"/>
      </top>
      <bottom style="thin">
        <color indexed="8"/>
      </bottom>
      <diagonal/>
    </border>
    <border>
      <left style="thin">
        <color indexed="8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13"/>
      </right>
      <top style="thin">
        <color indexed="8"/>
      </top>
      <bottom style="thin">
        <color indexed="8"/>
      </bottom>
      <diagonal/>
    </border>
    <border>
      <left style="thin">
        <color indexed="1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13"/>
      </bottom>
      <diagonal/>
    </border>
    <border>
      <left style="thin">
        <color indexed="8"/>
      </left>
      <right/>
      <top style="thin">
        <color indexed="8"/>
      </top>
      <bottom style="thin">
        <color indexed="13"/>
      </bottom>
      <diagonal/>
    </border>
    <border>
      <left/>
      <right style="thin">
        <color indexed="13"/>
      </right>
      <top style="thin">
        <color indexed="8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/>
  </cellStyleXfs>
  <cellXfs count="428">
    <xf numFmtId="0" fontId="0" fillId="0" borderId="0" xfId="0" applyFont="1" applyAlignment="1"/>
    <xf numFmtId="0" fontId="2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0" fillId="0" borderId="0" xfId="0" applyNumberFormat="1" applyFont="1" applyAlignment="1"/>
    <xf numFmtId="0" fontId="0" fillId="4" borderId="1" xfId="0" applyFont="1" applyFill="1" applyBorder="1" applyAlignment="1"/>
    <xf numFmtId="0" fontId="0" fillId="4" borderId="2" xfId="0" applyFont="1" applyFill="1" applyBorder="1" applyAlignment="1"/>
    <xf numFmtId="0" fontId="0" fillId="4" borderId="3" xfId="0" applyFont="1" applyFill="1" applyBorder="1" applyAlignment="1"/>
    <xf numFmtId="0" fontId="0" fillId="4" borderId="4" xfId="0" applyFont="1" applyFill="1" applyBorder="1" applyAlignment="1"/>
    <xf numFmtId="0" fontId="0" fillId="4" borderId="5" xfId="0" applyFont="1" applyFill="1" applyBorder="1" applyAlignment="1"/>
    <xf numFmtId="0" fontId="4" fillId="5" borderId="6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49" fontId="6" fillId="5" borderId="7" xfId="0" applyNumberFormat="1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center"/>
    </xf>
    <xf numFmtId="0" fontId="0" fillId="4" borderId="12" xfId="0" applyFont="1" applyFill="1" applyBorder="1" applyAlignment="1"/>
    <xf numFmtId="0" fontId="0" fillId="4" borderId="13" xfId="0" applyFont="1" applyFill="1" applyBorder="1" applyAlignment="1"/>
    <xf numFmtId="0" fontId="0" fillId="4" borderId="14" xfId="0" applyFont="1" applyFill="1" applyBorder="1" applyAlignment="1"/>
    <xf numFmtId="0" fontId="4" fillId="5" borderId="12" xfId="0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9" fontId="6" fillId="5" borderId="13" xfId="0" applyNumberFormat="1" applyFont="1" applyFill="1" applyBorder="1" applyAlignment="1">
      <alignment vertical="center"/>
    </xf>
    <xf numFmtId="0" fontId="8" fillId="5" borderId="13" xfId="0" applyFont="1" applyFill="1" applyBorder="1" applyAlignment="1">
      <alignment horizontal="center"/>
    </xf>
    <xf numFmtId="49" fontId="9" fillId="4" borderId="7" xfId="0" applyNumberFormat="1" applyFont="1" applyFill="1" applyBorder="1" applyAlignment="1">
      <alignment horizontal="right" vertical="center" wrapText="1"/>
    </xf>
    <xf numFmtId="49" fontId="9" fillId="4" borderId="7" xfId="0" applyNumberFormat="1" applyFont="1" applyFill="1" applyBorder="1" applyAlignment="1"/>
    <xf numFmtId="0" fontId="9" fillId="4" borderId="7" xfId="0" applyFont="1" applyFill="1" applyBorder="1" applyAlignment="1"/>
    <xf numFmtId="0" fontId="10" fillId="4" borderId="7" xfId="0" applyFont="1" applyFill="1" applyBorder="1" applyAlignment="1">
      <alignment vertical="center"/>
    </xf>
    <xf numFmtId="0" fontId="11" fillId="4" borderId="7" xfId="0" applyFont="1" applyFill="1" applyBorder="1" applyAlignment="1"/>
    <xf numFmtId="0" fontId="11" fillId="4" borderId="8" xfId="0" applyFont="1" applyFill="1" applyBorder="1" applyAlignment="1"/>
    <xf numFmtId="0" fontId="8" fillId="5" borderId="12" xfId="0" applyFont="1" applyFill="1" applyBorder="1" applyAlignment="1"/>
    <xf numFmtId="0" fontId="12" fillId="5" borderId="13" xfId="0" applyFont="1" applyFill="1" applyBorder="1" applyAlignment="1"/>
    <xf numFmtId="0" fontId="0" fillId="5" borderId="13" xfId="0" applyFont="1" applyFill="1" applyBorder="1" applyAlignment="1"/>
    <xf numFmtId="0" fontId="8" fillId="5" borderId="13" xfId="0" applyFont="1" applyFill="1" applyBorder="1" applyAlignment="1"/>
    <xf numFmtId="49" fontId="9" fillId="4" borderId="13" xfId="0" applyNumberFormat="1" applyFont="1" applyFill="1" applyBorder="1" applyAlignment="1">
      <alignment horizontal="right" vertical="center" wrapText="1"/>
    </xf>
    <xf numFmtId="49" fontId="9" fillId="4" borderId="13" xfId="0" applyNumberFormat="1" applyFont="1" applyFill="1" applyBorder="1" applyAlignment="1"/>
    <xf numFmtId="0" fontId="9" fillId="4" borderId="13" xfId="0" applyFont="1" applyFill="1" applyBorder="1" applyAlignment="1">
      <alignment wrapText="1"/>
    </xf>
    <xf numFmtId="0" fontId="13" fillId="4" borderId="13" xfId="0" applyFont="1" applyFill="1" applyBorder="1" applyAlignment="1">
      <alignment vertical="center"/>
    </xf>
    <xf numFmtId="4" fontId="14" fillId="4" borderId="13" xfId="0" applyNumberFormat="1" applyFont="1" applyFill="1" applyBorder="1" applyAlignment="1">
      <alignment horizontal="left" vertical="center"/>
    </xf>
    <xf numFmtId="0" fontId="9" fillId="4" borderId="13" xfId="0" applyFont="1" applyFill="1" applyBorder="1" applyAlignment="1"/>
    <xf numFmtId="0" fontId="11" fillId="4" borderId="13" xfId="0" applyFont="1" applyFill="1" applyBorder="1" applyAlignment="1"/>
    <xf numFmtId="0" fontId="11" fillId="4" borderId="15" xfId="0" applyFont="1" applyFill="1" applyBorder="1" applyAlignment="1"/>
    <xf numFmtId="0" fontId="15" fillId="5" borderId="13" xfId="0" applyFont="1" applyFill="1" applyBorder="1" applyAlignment="1"/>
    <xf numFmtId="0" fontId="6" fillId="5" borderId="13" xfId="0" applyFont="1" applyFill="1" applyBorder="1" applyAlignment="1">
      <alignment horizontal="left" vertical="center"/>
    </xf>
    <xf numFmtId="0" fontId="10" fillId="4" borderId="13" xfId="0" applyFont="1" applyFill="1" applyBorder="1" applyAlignment="1"/>
    <xf numFmtId="0" fontId="0" fillId="5" borderId="16" xfId="0" applyFont="1" applyFill="1" applyBorder="1" applyAlignment="1"/>
    <xf numFmtId="0" fontId="0" fillId="5" borderId="17" xfId="0" applyFont="1" applyFill="1" applyBorder="1" applyAlignment="1"/>
    <xf numFmtId="0" fontId="0" fillId="5" borderId="18" xfId="0" applyFont="1" applyFill="1" applyBorder="1" applyAlignment="1"/>
    <xf numFmtId="49" fontId="17" fillId="4" borderId="16" xfId="0" applyNumberFormat="1" applyFont="1" applyFill="1" applyBorder="1" applyAlignment="1">
      <alignment vertical="center"/>
    </xf>
    <xf numFmtId="0" fontId="19" fillId="4" borderId="17" xfId="0" applyFont="1" applyFill="1" applyBorder="1" applyAlignment="1">
      <alignment vertical="center"/>
    </xf>
    <xf numFmtId="0" fontId="11" fillId="4" borderId="17" xfId="0" applyFont="1" applyFill="1" applyBorder="1" applyAlignment="1"/>
    <xf numFmtId="0" fontId="20" fillId="4" borderId="17" xfId="0" applyFont="1" applyFill="1" applyBorder="1" applyAlignment="1">
      <alignment vertical="center"/>
    </xf>
    <xf numFmtId="0" fontId="11" fillId="4" borderId="18" xfId="0" applyFont="1" applyFill="1" applyBorder="1" applyAlignment="1"/>
    <xf numFmtId="49" fontId="21" fillId="7" borderId="19" xfId="0" applyNumberFormat="1" applyFont="1" applyFill="1" applyBorder="1" applyAlignment="1">
      <alignment horizontal="center"/>
    </xf>
    <xf numFmtId="49" fontId="21" fillId="7" borderId="6" xfId="0" applyNumberFormat="1" applyFont="1" applyFill="1" applyBorder="1" applyAlignment="1">
      <alignment horizontal="center"/>
    </xf>
    <xf numFmtId="0" fontId="22" fillId="7" borderId="7" xfId="0" applyFont="1" applyFill="1" applyBorder="1" applyAlignment="1"/>
    <xf numFmtId="0" fontId="22" fillId="7" borderId="8" xfId="0" applyFont="1" applyFill="1" applyBorder="1" applyAlignment="1"/>
    <xf numFmtId="0" fontId="23" fillId="7" borderId="8" xfId="0" applyFont="1" applyFill="1" applyBorder="1" applyAlignment="1"/>
    <xf numFmtId="49" fontId="21" fillId="7" borderId="6" xfId="0" applyNumberFormat="1" applyFont="1" applyFill="1" applyBorder="1" applyAlignment="1">
      <alignment horizontal="left"/>
    </xf>
    <xf numFmtId="0" fontId="21" fillId="7" borderId="8" xfId="0" applyFont="1" applyFill="1" applyBorder="1" applyAlignment="1">
      <alignment horizontal="center"/>
    </xf>
    <xf numFmtId="49" fontId="24" fillId="7" borderId="6" xfId="0" applyNumberFormat="1" applyFont="1" applyFill="1" applyBorder="1" applyAlignment="1"/>
    <xf numFmtId="0" fontId="25" fillId="7" borderId="7" xfId="0" applyFont="1" applyFill="1" applyBorder="1" applyAlignment="1"/>
    <xf numFmtId="0" fontId="23" fillId="7" borderId="7" xfId="0" applyFont="1" applyFill="1" applyBorder="1" applyAlignment="1"/>
    <xf numFmtId="49" fontId="21" fillId="7" borderId="6" xfId="0" applyNumberFormat="1" applyFont="1" applyFill="1" applyBorder="1" applyAlignment="1"/>
    <xf numFmtId="0" fontId="13" fillId="7" borderId="7" xfId="0" applyFont="1" applyFill="1" applyBorder="1" applyAlignment="1"/>
    <xf numFmtId="49" fontId="26" fillId="7" borderId="20" xfId="0" applyNumberFormat="1" applyFont="1" applyFill="1" applyBorder="1" applyAlignment="1">
      <alignment horizontal="center"/>
    </xf>
    <xf numFmtId="0" fontId="9" fillId="7" borderId="20" xfId="0" applyFont="1" applyFill="1" applyBorder="1" applyAlignment="1">
      <alignment horizontal="center"/>
    </xf>
    <xf numFmtId="0" fontId="9" fillId="7" borderId="21" xfId="0" applyFont="1" applyFill="1" applyBorder="1" applyAlignment="1">
      <alignment horizontal="center"/>
    </xf>
    <xf numFmtId="0" fontId="9" fillId="7" borderId="22" xfId="0" applyFont="1" applyFill="1" applyBorder="1" applyAlignment="1">
      <alignment horizontal="center"/>
    </xf>
    <xf numFmtId="0" fontId="9" fillId="7" borderId="23" xfId="0" applyFont="1" applyFill="1" applyBorder="1" applyAlignment="1"/>
    <xf numFmtId="0" fontId="9" fillId="7" borderId="17" xfId="0" applyFont="1" applyFill="1" applyBorder="1" applyAlignment="1"/>
    <xf numFmtId="0" fontId="9" fillId="7" borderId="22" xfId="0" applyFont="1" applyFill="1" applyBorder="1" applyAlignment="1"/>
    <xf numFmtId="0" fontId="9" fillId="7" borderId="21" xfId="0" applyFont="1" applyFill="1" applyBorder="1" applyAlignment="1"/>
    <xf numFmtId="0" fontId="10" fillId="7" borderId="22" xfId="0" applyFont="1" applyFill="1" applyBorder="1" applyAlignment="1"/>
    <xf numFmtId="49" fontId="21" fillId="7" borderId="21" xfId="0" applyNumberFormat="1" applyFont="1" applyFill="1" applyBorder="1" applyAlignment="1"/>
    <xf numFmtId="0" fontId="0" fillId="7" borderId="23" xfId="0" applyFont="1" applyFill="1" applyBorder="1" applyAlignment="1"/>
    <xf numFmtId="0" fontId="10" fillId="7" borderId="23" xfId="0" applyFont="1" applyFill="1" applyBorder="1" applyAlignment="1"/>
    <xf numFmtId="0" fontId="9" fillId="7" borderId="20" xfId="0" applyFont="1" applyFill="1" applyBorder="1" applyAlignment="1"/>
    <xf numFmtId="49" fontId="27" fillId="4" borderId="24" xfId="0" applyNumberFormat="1" applyFont="1" applyFill="1" applyBorder="1" applyAlignment="1"/>
    <xf numFmtId="4" fontId="28" fillId="4" borderId="24" xfId="0" applyNumberFormat="1" applyFont="1" applyFill="1" applyBorder="1" applyAlignment="1">
      <alignment horizontal="right"/>
    </xf>
    <xf numFmtId="49" fontId="27" fillId="4" borderId="25" xfId="0" applyNumberFormat="1" applyFont="1" applyFill="1" applyBorder="1" applyAlignment="1"/>
    <xf numFmtId="0" fontId="29" fillId="4" borderId="26" xfId="0" applyFont="1" applyFill="1" applyBorder="1" applyAlignment="1"/>
    <xf numFmtId="0" fontId="29" fillId="4" borderId="27" xfId="0" applyFont="1" applyFill="1" applyBorder="1" applyAlignment="1"/>
    <xf numFmtId="0" fontId="29" fillId="4" borderId="28" xfId="0" applyFont="1" applyFill="1" applyBorder="1" applyAlignment="1"/>
    <xf numFmtId="49" fontId="30" fillId="4" borderId="25" xfId="0" applyNumberFormat="1" applyFont="1" applyFill="1" applyBorder="1" applyAlignment="1"/>
    <xf numFmtId="4" fontId="32" fillId="4" borderId="28" xfId="0" applyNumberFormat="1" applyFont="1" applyFill="1" applyBorder="1" applyAlignment="1">
      <alignment horizontal="center"/>
    </xf>
    <xf numFmtId="0" fontId="29" fillId="4" borderId="25" xfId="0" applyFont="1" applyFill="1" applyBorder="1" applyAlignment="1"/>
    <xf numFmtId="164" fontId="33" fillId="8" borderId="28" xfId="0" applyNumberFormat="1" applyFont="1" applyFill="1" applyBorder="1" applyAlignment="1">
      <alignment horizontal="right"/>
    </xf>
    <xf numFmtId="49" fontId="34" fillId="4" borderId="24" xfId="0" applyNumberFormat="1" applyFont="1" applyFill="1" applyBorder="1" applyAlignment="1">
      <alignment horizontal="center"/>
    </xf>
    <xf numFmtId="49" fontId="35" fillId="4" borderId="25" xfId="0" applyNumberFormat="1" applyFont="1" applyFill="1" applyBorder="1" applyAlignment="1"/>
    <xf numFmtId="164" fontId="33" fillId="8" borderId="24" xfId="0" applyNumberFormat="1" applyFont="1" applyFill="1" applyBorder="1" applyAlignment="1">
      <alignment horizontal="right"/>
    </xf>
    <xf numFmtId="0" fontId="34" fillId="4" borderId="26" xfId="0" applyFont="1" applyFill="1" applyBorder="1" applyAlignment="1"/>
    <xf numFmtId="2" fontId="36" fillId="4" borderId="28" xfId="0" applyNumberFormat="1" applyFont="1" applyFill="1" applyBorder="1" applyAlignment="1"/>
    <xf numFmtId="0" fontId="37" fillId="4" borderId="26" xfId="0" applyFont="1" applyFill="1" applyBorder="1" applyAlignment="1"/>
    <xf numFmtId="0" fontId="29" fillId="4" borderId="26" xfId="0" applyNumberFormat="1" applyFont="1" applyFill="1" applyBorder="1" applyAlignment="1"/>
    <xf numFmtId="0" fontId="34" fillId="4" borderId="24" xfId="0" applyNumberFormat="1" applyFont="1" applyFill="1" applyBorder="1" applyAlignment="1">
      <alignment horizontal="center"/>
    </xf>
    <xf numFmtId="0" fontId="35" fillId="4" borderId="25" xfId="0" applyFont="1" applyFill="1" applyBorder="1" applyAlignment="1"/>
    <xf numFmtId="164" fontId="28" fillId="4" borderId="24" xfId="0" applyNumberFormat="1" applyFont="1" applyFill="1" applyBorder="1" applyAlignment="1">
      <alignment horizontal="center"/>
    </xf>
    <xf numFmtId="0" fontId="34" fillId="4" borderId="24" xfId="0" applyFont="1" applyFill="1" applyBorder="1" applyAlignment="1">
      <alignment horizontal="center"/>
    </xf>
    <xf numFmtId="49" fontId="27" fillId="4" borderId="24" xfId="0" applyNumberFormat="1" applyFont="1" applyFill="1" applyBorder="1" applyAlignment="1">
      <alignment wrapText="1"/>
    </xf>
    <xf numFmtId="4" fontId="38" fillId="4" borderId="25" xfId="0" applyNumberFormat="1" applyFont="1" applyFill="1" applyBorder="1" applyAlignment="1">
      <alignment horizontal="left"/>
    </xf>
    <xf numFmtId="0" fontId="36" fillId="4" borderId="28" xfId="0" applyFont="1" applyFill="1" applyBorder="1" applyAlignment="1"/>
    <xf numFmtId="0" fontId="39" fillId="4" borderId="25" xfId="0" applyFont="1" applyFill="1" applyBorder="1" applyAlignment="1"/>
    <xf numFmtId="4" fontId="40" fillId="4" borderId="28" xfId="0" applyNumberFormat="1" applyFont="1" applyFill="1" applyBorder="1" applyAlignment="1">
      <alignment horizontal="right"/>
    </xf>
    <xf numFmtId="3" fontId="28" fillId="4" borderId="24" xfId="0" applyNumberFormat="1" applyFont="1" applyFill="1" applyBorder="1" applyAlignment="1">
      <alignment horizontal="right"/>
    </xf>
    <xf numFmtId="0" fontId="8" fillId="4" borderId="13" xfId="0" applyFont="1" applyFill="1" applyBorder="1" applyAlignment="1">
      <alignment horizontal="right" wrapText="1"/>
    </xf>
    <xf numFmtId="4" fontId="8" fillId="4" borderId="13" xfId="0" applyNumberFormat="1" applyFont="1" applyFill="1" applyBorder="1" applyAlignment="1">
      <alignment horizontal="right" wrapText="1"/>
    </xf>
    <xf numFmtId="0" fontId="22" fillId="4" borderId="29" xfId="0" applyFont="1" applyFill="1" applyBorder="1" applyAlignment="1"/>
    <xf numFmtId="4" fontId="42" fillId="4" borderId="29" xfId="0" applyNumberFormat="1" applyFont="1" applyFill="1" applyBorder="1" applyAlignment="1">
      <alignment horizontal="right"/>
    </xf>
    <xf numFmtId="4" fontId="29" fillId="4" borderId="30" xfId="0" applyNumberFormat="1" applyFont="1" applyFill="1" applyBorder="1" applyAlignment="1"/>
    <xf numFmtId="0" fontId="43" fillId="4" borderId="31" xfId="0" applyFont="1" applyFill="1" applyBorder="1" applyAlignment="1"/>
    <xf numFmtId="0" fontId="23" fillId="4" borderId="30" xfId="0" applyFont="1" applyFill="1" applyBorder="1" applyAlignment="1"/>
    <xf numFmtId="0" fontId="29" fillId="4" borderId="32" xfId="0" applyFont="1" applyFill="1" applyBorder="1" applyAlignment="1"/>
    <xf numFmtId="0" fontId="29" fillId="4" borderId="31" xfId="0" applyFont="1" applyFill="1" applyBorder="1" applyAlignment="1"/>
    <xf numFmtId="0" fontId="30" fillId="4" borderId="30" xfId="0" applyFont="1" applyFill="1" applyBorder="1" applyAlignment="1"/>
    <xf numFmtId="0" fontId="34" fillId="4" borderId="31" xfId="0" applyFont="1" applyFill="1" applyBorder="1" applyAlignment="1"/>
    <xf numFmtId="0" fontId="29" fillId="4" borderId="30" xfId="0" applyFont="1" applyFill="1" applyBorder="1" applyAlignment="1"/>
    <xf numFmtId="4" fontId="44" fillId="4" borderId="31" xfId="0" applyNumberFormat="1" applyFont="1" applyFill="1" applyBorder="1" applyAlignment="1">
      <alignment horizontal="right"/>
    </xf>
    <xf numFmtId="0" fontId="34" fillId="4" borderId="29" xfId="0" applyFont="1" applyFill="1" applyBorder="1" applyAlignment="1">
      <alignment horizontal="center"/>
    </xf>
    <xf numFmtId="49" fontId="35" fillId="4" borderId="30" xfId="0" applyNumberFormat="1" applyFont="1" applyFill="1" applyBorder="1" applyAlignment="1"/>
    <xf numFmtId="4" fontId="28" fillId="4" borderId="29" xfId="0" applyNumberFormat="1" applyFont="1" applyFill="1" applyBorder="1" applyAlignment="1">
      <alignment horizontal="right"/>
    </xf>
    <xf numFmtId="49" fontId="34" fillId="4" borderId="29" xfId="0" applyNumberFormat="1" applyFont="1" applyFill="1" applyBorder="1" applyAlignment="1">
      <alignment horizontal="center"/>
    </xf>
    <xf numFmtId="0" fontId="35" fillId="4" borderId="30" xfId="0" applyFont="1" applyFill="1" applyBorder="1" applyAlignment="1"/>
    <xf numFmtId="0" fontId="34" fillId="4" borderId="32" xfId="0" applyFont="1" applyFill="1" applyBorder="1" applyAlignment="1"/>
    <xf numFmtId="49" fontId="14" fillId="7" borderId="33" xfId="0" applyNumberFormat="1" applyFont="1" applyFill="1" applyBorder="1" applyAlignment="1">
      <alignment horizontal="center"/>
    </xf>
    <xf numFmtId="49" fontId="14" fillId="7" borderId="34" xfId="0" applyNumberFormat="1" applyFont="1" applyFill="1" applyBorder="1" applyAlignment="1">
      <alignment horizontal="right"/>
    </xf>
    <xf numFmtId="49" fontId="14" fillId="7" borderId="7" xfId="0" applyNumberFormat="1" applyFont="1" applyFill="1" applyBorder="1" applyAlignment="1">
      <alignment horizontal="center"/>
    </xf>
    <xf numFmtId="49" fontId="14" fillId="7" borderId="10" xfId="0" applyNumberFormat="1" applyFont="1" applyFill="1" applyBorder="1" applyAlignment="1">
      <alignment horizontal="center" vertical="center"/>
    </xf>
    <xf numFmtId="0" fontId="14" fillId="7" borderId="10" xfId="0" applyFont="1" applyFill="1" applyBorder="1" applyAlignment="1">
      <alignment horizontal="center" vertical="center"/>
    </xf>
    <xf numFmtId="49" fontId="14" fillId="7" borderId="10" xfId="0" applyNumberFormat="1" applyFont="1" applyFill="1" applyBorder="1" applyAlignment="1">
      <alignment horizontal="right" vertical="center"/>
    </xf>
    <xf numFmtId="0" fontId="13" fillId="7" borderId="10" xfId="0" applyFont="1" applyFill="1" applyBorder="1" applyAlignment="1">
      <alignment horizontal="center" vertical="center"/>
    </xf>
    <xf numFmtId="49" fontId="14" fillId="7" borderId="7" xfId="0" applyNumberFormat="1" applyFont="1" applyFill="1" applyBorder="1" applyAlignment="1">
      <alignment horizontal="left" vertical="center"/>
    </xf>
    <xf numFmtId="0" fontId="13" fillId="7" borderId="7" xfId="0" applyFont="1" applyFill="1" applyBorder="1" applyAlignment="1">
      <alignment horizontal="center"/>
    </xf>
    <xf numFmtId="0" fontId="14" fillId="7" borderId="7" xfId="0" applyNumberFormat="1" applyFont="1" applyFill="1" applyBorder="1" applyAlignment="1">
      <alignment horizontal="left" vertical="center"/>
    </xf>
    <xf numFmtId="0" fontId="27" fillId="7" borderId="7" xfId="0" applyFont="1" applyFill="1" applyBorder="1" applyAlignment="1">
      <alignment horizontal="center"/>
    </xf>
    <xf numFmtId="0" fontId="27" fillId="7" borderId="8" xfId="0" applyFont="1" applyFill="1" applyBorder="1" applyAlignment="1">
      <alignment horizontal="center"/>
    </xf>
    <xf numFmtId="165" fontId="0" fillId="4" borderId="13" xfId="0" applyNumberFormat="1" applyFont="1" applyFill="1" applyBorder="1" applyAlignment="1"/>
    <xf numFmtId="0" fontId="45" fillId="7" borderId="35" xfId="0" applyFont="1" applyFill="1" applyBorder="1" applyAlignment="1">
      <alignment horizontal="center"/>
    </xf>
    <xf numFmtId="0" fontId="34" fillId="7" borderId="36" xfId="0" applyFont="1" applyFill="1" applyBorder="1" applyAlignment="1"/>
    <xf numFmtId="0" fontId="30" fillId="7" borderId="17" xfId="0" applyFont="1" applyFill="1" applyBorder="1" applyAlignment="1">
      <alignment horizontal="center"/>
    </xf>
    <xf numFmtId="0" fontId="34" fillId="7" borderId="17" xfId="0" applyFont="1" applyFill="1" applyBorder="1" applyAlignment="1">
      <alignment horizontal="center"/>
    </xf>
    <xf numFmtId="0" fontId="34" fillId="7" borderId="10" xfId="0" applyFont="1" applyFill="1" applyBorder="1" applyAlignment="1"/>
    <xf numFmtId="0" fontId="30" fillId="7" borderId="10" xfId="0" applyFont="1" applyFill="1" applyBorder="1" applyAlignment="1"/>
    <xf numFmtId="0" fontId="30" fillId="7" borderId="17" xfId="0" applyFont="1" applyFill="1" applyBorder="1" applyAlignment="1"/>
    <xf numFmtId="0" fontId="34" fillId="7" borderId="17" xfId="0" applyFont="1" applyFill="1" applyBorder="1" applyAlignment="1"/>
    <xf numFmtId="0" fontId="43" fillId="7" borderId="17" xfId="0" applyFont="1" applyFill="1" applyBorder="1" applyAlignment="1">
      <alignment horizontal="right" vertical="center"/>
    </xf>
    <xf numFmtId="0" fontId="46" fillId="7" borderId="17" xfId="0" applyFont="1" applyFill="1" applyBorder="1" applyAlignment="1">
      <alignment vertical="center"/>
    </xf>
    <xf numFmtId="0" fontId="43" fillId="7" borderId="17" xfId="0" applyFont="1" applyFill="1" applyBorder="1" applyAlignment="1">
      <alignment horizontal="center" vertical="center"/>
    </xf>
    <xf numFmtId="0" fontId="43" fillId="7" borderId="17" xfId="0" applyFont="1" applyFill="1" applyBorder="1" applyAlignment="1">
      <alignment horizontal="left" vertical="center"/>
    </xf>
    <xf numFmtId="0" fontId="29" fillId="7" borderId="18" xfId="0" applyFont="1" applyFill="1" applyBorder="1" applyAlignment="1">
      <alignment horizontal="center"/>
    </xf>
    <xf numFmtId="0" fontId="30" fillId="4" borderId="6" xfId="0" applyFont="1" applyFill="1" applyBorder="1" applyAlignment="1"/>
    <xf numFmtId="166" fontId="47" fillId="4" borderId="27" xfId="0" applyNumberFormat="1" applyFont="1" applyFill="1" applyBorder="1" applyAlignment="1">
      <alignment horizontal="center"/>
    </xf>
    <xf numFmtId="166" fontId="30" fillId="4" borderId="27" xfId="0" applyNumberFormat="1" applyFont="1" applyFill="1" applyBorder="1" applyAlignment="1">
      <alignment horizontal="right"/>
    </xf>
    <xf numFmtId="166" fontId="30" fillId="4" borderId="27" xfId="0" applyNumberFormat="1" applyFont="1" applyFill="1" applyBorder="1" applyAlignment="1"/>
    <xf numFmtId="166" fontId="7" fillId="4" borderId="27" xfId="0" applyNumberFormat="1" applyFont="1" applyFill="1" applyBorder="1" applyAlignment="1">
      <alignment horizontal="center"/>
    </xf>
    <xf numFmtId="166" fontId="30" fillId="4" borderId="27" xfId="0" applyNumberFormat="1" applyFont="1" applyFill="1" applyBorder="1" applyAlignment="1">
      <alignment horizontal="center" vertical="center"/>
    </xf>
    <xf numFmtId="166" fontId="30" fillId="4" borderId="7" xfId="0" applyNumberFormat="1" applyFont="1" applyFill="1" applyBorder="1" applyAlignment="1">
      <alignment horizontal="right"/>
    </xf>
    <xf numFmtId="166" fontId="30" fillId="4" borderId="7" xfId="0" applyNumberFormat="1" applyFont="1" applyFill="1" applyBorder="1" applyAlignment="1"/>
    <xf numFmtId="0" fontId="14" fillId="4" borderId="7" xfId="0" applyFont="1" applyFill="1" applyBorder="1" applyAlignment="1">
      <alignment horizontal="righ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vertical="center"/>
    </xf>
    <xf numFmtId="4" fontId="6" fillId="4" borderId="7" xfId="0" applyNumberFormat="1" applyFont="1" applyFill="1" applyBorder="1" applyAlignment="1">
      <alignment horizontal="left" vertical="center"/>
    </xf>
    <xf numFmtId="0" fontId="30" fillId="4" borderId="8" xfId="0" applyFont="1" applyFill="1" applyBorder="1" applyAlignment="1">
      <alignment horizontal="right"/>
    </xf>
    <xf numFmtId="0" fontId="30" fillId="4" borderId="37" xfId="0" applyFont="1" applyFill="1" applyBorder="1" applyAlignment="1"/>
    <xf numFmtId="49" fontId="30" fillId="9" borderId="38" xfId="0" applyNumberFormat="1" applyFont="1" applyFill="1" applyBorder="1" applyAlignment="1">
      <alignment horizontal="right"/>
    </xf>
    <xf numFmtId="166" fontId="30" fillId="9" borderId="32" xfId="0" applyNumberFormat="1" applyFont="1" applyFill="1" applyBorder="1" applyAlignment="1"/>
    <xf numFmtId="49" fontId="30" fillId="9" borderId="32" xfId="0" applyNumberFormat="1" applyFont="1" applyFill="1" applyBorder="1" applyAlignment="1">
      <alignment horizontal="center" vertical="center"/>
    </xf>
    <xf numFmtId="167" fontId="7" fillId="9" borderId="32" xfId="0" applyNumberFormat="1" applyFont="1" applyFill="1" applyBorder="1" applyAlignment="1">
      <alignment horizontal="center" vertical="center"/>
    </xf>
    <xf numFmtId="166" fontId="30" fillId="9" borderId="32" xfId="0" applyNumberFormat="1" applyFont="1" applyFill="1" applyBorder="1" applyAlignment="1">
      <alignment horizontal="center" vertical="center"/>
    </xf>
    <xf numFmtId="49" fontId="48" fillId="9" borderId="39" xfId="0" applyNumberFormat="1" applyFont="1" applyFill="1" applyBorder="1" applyAlignment="1">
      <alignment horizontal="center" vertical="center"/>
    </xf>
    <xf numFmtId="3" fontId="48" fillId="9" borderId="40" xfId="0" applyNumberFormat="1" applyFont="1" applyFill="1" applyBorder="1" applyAlignment="1">
      <alignment horizontal="left" vertical="center"/>
    </xf>
    <xf numFmtId="166" fontId="30" fillId="4" borderId="41" xfId="0" applyNumberFormat="1" applyFont="1" applyFill="1" applyBorder="1" applyAlignment="1"/>
    <xf numFmtId="166" fontId="30" fillId="4" borderId="13" xfId="0" applyNumberFormat="1" applyFont="1" applyFill="1" applyBorder="1" applyAlignment="1"/>
    <xf numFmtId="0" fontId="14" fillId="4" borderId="13" xfId="0" applyFont="1" applyFill="1" applyBorder="1" applyAlignment="1">
      <alignment horizontal="right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vertical="center"/>
    </xf>
    <xf numFmtId="4" fontId="6" fillId="4" borderId="13" xfId="0" applyNumberFormat="1" applyFont="1" applyFill="1" applyBorder="1" applyAlignment="1">
      <alignment horizontal="left" vertical="center"/>
    </xf>
    <xf numFmtId="0" fontId="30" fillId="4" borderId="15" xfId="0" applyFont="1" applyFill="1" applyBorder="1" applyAlignment="1"/>
    <xf numFmtId="0" fontId="30" fillId="9" borderId="42" xfId="0" applyFont="1" applyFill="1" applyBorder="1" applyAlignment="1">
      <alignment horizontal="right" vertical="center"/>
    </xf>
    <xf numFmtId="49" fontId="30" fillId="9" borderId="27" xfId="0" applyNumberFormat="1" applyFont="1" applyFill="1" applyBorder="1" applyAlignment="1">
      <alignment horizontal="center" vertical="center"/>
    </xf>
    <xf numFmtId="167" fontId="7" fillId="9" borderId="27" xfId="0" applyNumberFormat="1" applyFont="1" applyFill="1" applyBorder="1" applyAlignment="1">
      <alignment horizontal="center" vertical="center"/>
    </xf>
    <xf numFmtId="166" fontId="30" fillId="9" borderId="27" xfId="0" applyNumberFormat="1" applyFont="1" applyFill="1" applyBorder="1" applyAlignment="1">
      <alignment horizontal="center" vertical="center"/>
    </xf>
    <xf numFmtId="0" fontId="30" fillId="9" borderId="23" xfId="0" applyFont="1" applyFill="1" applyBorder="1" applyAlignment="1">
      <alignment horizontal="center" vertical="center"/>
    </xf>
    <xf numFmtId="0" fontId="30" fillId="9" borderId="43" xfId="0" applyFont="1" applyFill="1" applyBorder="1" applyAlignment="1">
      <alignment horizontal="center" vertical="center"/>
    </xf>
    <xf numFmtId="0" fontId="30" fillId="4" borderId="41" xfId="0" applyFont="1" applyFill="1" applyBorder="1" applyAlignment="1"/>
    <xf numFmtId="0" fontId="30" fillId="4" borderId="13" xfId="0" applyFont="1" applyFill="1" applyBorder="1" applyAlignment="1"/>
    <xf numFmtId="0" fontId="7" fillId="4" borderId="12" xfId="0" applyFont="1" applyFill="1" applyBorder="1" applyAlignment="1"/>
    <xf numFmtId="0" fontId="7" fillId="4" borderId="26" xfId="0" applyFont="1" applyFill="1" applyBorder="1" applyAlignment="1"/>
    <xf numFmtId="0" fontId="30" fillId="4" borderId="26" xfId="0" applyFont="1" applyFill="1" applyBorder="1" applyAlignment="1"/>
    <xf numFmtId="0" fontId="49" fillId="4" borderId="26" xfId="0" applyFont="1" applyFill="1" applyBorder="1" applyAlignment="1">
      <alignment horizontal="center" vertical="top"/>
    </xf>
    <xf numFmtId="0" fontId="30" fillId="4" borderId="39" xfId="0" applyFont="1" applyFill="1" applyBorder="1" applyAlignment="1">
      <alignment horizontal="right"/>
    </xf>
    <xf numFmtId="0" fontId="30" fillId="4" borderId="39" xfId="0" applyFont="1" applyFill="1" applyBorder="1" applyAlignment="1"/>
    <xf numFmtId="49" fontId="26" fillId="4" borderId="39" xfId="0" applyNumberFormat="1" applyFont="1" applyFill="1" applyBorder="1" applyAlignment="1">
      <alignment vertical="center"/>
    </xf>
    <xf numFmtId="0" fontId="49" fillId="4" borderId="39" xfId="0" applyFont="1" applyFill="1" applyBorder="1" applyAlignment="1">
      <alignment horizontal="center" vertical="top"/>
    </xf>
    <xf numFmtId="49" fontId="30" fillId="9" borderId="38" xfId="0" applyNumberFormat="1" applyFont="1" applyFill="1" applyBorder="1" applyAlignment="1">
      <alignment horizontal="right" vertical="center"/>
    </xf>
    <xf numFmtId="49" fontId="30" fillId="9" borderId="39" xfId="0" applyNumberFormat="1" applyFont="1" applyFill="1" applyBorder="1" applyAlignment="1">
      <alignment vertical="center"/>
    </xf>
    <xf numFmtId="0" fontId="30" fillId="9" borderId="39" xfId="0" applyFont="1" applyFill="1" applyBorder="1" applyAlignment="1"/>
    <xf numFmtId="0" fontId="48" fillId="9" borderId="39" xfId="0" applyFont="1" applyFill="1" applyBorder="1" applyAlignment="1">
      <alignment horizontal="right" vertical="center"/>
    </xf>
    <xf numFmtId="1" fontId="48" fillId="9" borderId="40" xfId="0" applyNumberFormat="1" applyFont="1" applyFill="1" applyBorder="1" applyAlignment="1">
      <alignment horizontal="left" vertical="center"/>
    </xf>
    <xf numFmtId="0" fontId="30" fillId="4" borderId="41" xfId="0" applyFont="1" applyFill="1" applyBorder="1" applyAlignment="1">
      <alignment horizontal="right"/>
    </xf>
    <xf numFmtId="49" fontId="31" fillId="4" borderId="13" xfId="0" applyNumberFormat="1" applyFont="1" applyFill="1" applyBorder="1" applyAlignment="1">
      <alignment vertical="center"/>
    </xf>
    <xf numFmtId="166" fontId="30" fillId="4" borderId="23" xfId="0" applyNumberFormat="1" applyFont="1" applyFill="1" applyBorder="1" applyAlignment="1">
      <alignment horizontal="right"/>
    </xf>
    <xf numFmtId="0" fontId="30" fillId="4" borderId="23" xfId="0" applyFont="1" applyFill="1" applyBorder="1" applyAlignment="1"/>
    <xf numFmtId="0" fontId="0" fillId="4" borderId="23" xfId="0" applyFont="1" applyFill="1" applyBorder="1" applyAlignment="1"/>
    <xf numFmtId="0" fontId="13" fillId="4" borderId="37" xfId="0" applyFont="1" applyFill="1" applyBorder="1" applyAlignment="1"/>
    <xf numFmtId="166" fontId="7" fillId="9" borderId="42" xfId="0" applyNumberFormat="1" applyFont="1" applyFill="1" applyBorder="1" applyAlignment="1"/>
    <xf numFmtId="0" fontId="30" fillId="9" borderId="23" xfId="0" applyFont="1" applyFill="1" applyBorder="1" applyAlignment="1"/>
    <xf numFmtId="0" fontId="50" fillId="9" borderId="43" xfId="0" applyFont="1" applyFill="1" applyBorder="1" applyAlignment="1">
      <alignment horizontal="right" vertical="center"/>
    </xf>
    <xf numFmtId="0" fontId="13" fillId="4" borderId="41" xfId="0" applyFont="1" applyFill="1" applyBorder="1" applyAlignment="1">
      <alignment horizontal="right" vertical="center"/>
    </xf>
    <xf numFmtId="0" fontId="45" fillId="4" borderId="13" xfId="0" applyFont="1" applyFill="1" applyBorder="1" applyAlignment="1">
      <alignment vertical="center"/>
    </xf>
    <xf numFmtId="0" fontId="30" fillId="4" borderId="13" xfId="0" applyFont="1" applyFill="1" applyBorder="1" applyAlignment="1">
      <alignment vertical="center"/>
    </xf>
    <xf numFmtId="0" fontId="30" fillId="4" borderId="44" xfId="0" applyFont="1" applyFill="1" applyBorder="1" applyAlignment="1">
      <alignment vertical="center"/>
    </xf>
    <xf numFmtId="49" fontId="30" fillId="10" borderId="38" xfId="0" applyNumberFormat="1" applyFont="1" applyFill="1" applyBorder="1" applyAlignment="1">
      <alignment horizontal="right" vertical="center"/>
    </xf>
    <xf numFmtId="49" fontId="30" fillId="10" borderId="39" xfId="0" applyNumberFormat="1" applyFont="1" applyFill="1" applyBorder="1" applyAlignment="1">
      <alignment vertical="center"/>
    </xf>
    <xf numFmtId="49" fontId="30" fillId="10" borderId="39" xfId="0" applyNumberFormat="1" applyFont="1" applyFill="1" applyBorder="1" applyAlignment="1">
      <alignment horizontal="right" vertical="center"/>
    </xf>
    <xf numFmtId="49" fontId="13" fillId="10" borderId="39" xfId="0" applyNumberFormat="1" applyFont="1" applyFill="1" applyBorder="1" applyAlignment="1">
      <alignment horizontal="left" vertical="top"/>
    </xf>
    <xf numFmtId="0" fontId="13" fillId="10" borderId="40" xfId="0" applyFont="1" applyFill="1" applyBorder="1" applyAlignment="1">
      <alignment vertical="center"/>
    </xf>
    <xf numFmtId="0" fontId="13" fillId="4" borderId="45" xfId="0" applyFont="1" applyFill="1" applyBorder="1" applyAlignment="1">
      <alignment vertical="center"/>
    </xf>
    <xf numFmtId="0" fontId="13" fillId="4" borderId="12" xfId="0" applyFont="1" applyFill="1" applyBorder="1" applyAlignment="1"/>
    <xf numFmtId="0" fontId="7" fillId="4" borderId="26" xfId="0" applyFont="1" applyFill="1" applyBorder="1" applyAlignment="1">
      <alignment horizontal="center"/>
    </xf>
    <xf numFmtId="166" fontId="7" fillId="4" borderId="26" xfId="0" applyNumberFormat="1" applyFont="1" applyFill="1" applyBorder="1" applyAlignment="1">
      <alignment horizontal="center"/>
    </xf>
    <xf numFmtId="0" fontId="14" fillId="4" borderId="26" xfId="0" applyFont="1" applyFill="1" applyBorder="1" applyAlignment="1">
      <alignment horizontal="right" vertical="center"/>
    </xf>
    <xf numFmtId="0" fontId="13" fillId="4" borderId="13" xfId="0" applyFont="1" applyFill="1" applyBorder="1" applyAlignment="1">
      <alignment horizontal="right" vertical="center"/>
    </xf>
    <xf numFmtId="0" fontId="13" fillId="10" borderId="42" xfId="0" applyFont="1" applyFill="1" applyBorder="1" applyAlignment="1">
      <alignment vertical="center"/>
    </xf>
    <xf numFmtId="0" fontId="0" fillId="10" borderId="23" xfId="0" applyFont="1" applyFill="1" applyBorder="1" applyAlignment="1"/>
    <xf numFmtId="0" fontId="13" fillId="10" borderId="23" xfId="0" applyFont="1" applyFill="1" applyBorder="1" applyAlignment="1">
      <alignment vertical="center"/>
    </xf>
    <xf numFmtId="0" fontId="13" fillId="10" borderId="43" xfId="0" applyFont="1" applyFill="1" applyBorder="1" applyAlignment="1">
      <alignment vertical="center"/>
    </xf>
    <xf numFmtId="49" fontId="30" fillId="9" borderId="46" xfId="0" applyNumberFormat="1" applyFont="1" applyFill="1" applyBorder="1" applyAlignment="1">
      <alignment horizontal="right" vertical="center"/>
    </xf>
    <xf numFmtId="49" fontId="30" fillId="9" borderId="26" xfId="0" applyNumberFormat="1" applyFont="1" applyFill="1" applyBorder="1" applyAlignment="1">
      <alignment vertical="center"/>
    </xf>
    <xf numFmtId="0" fontId="30" fillId="9" borderId="26" xfId="0" applyFont="1" applyFill="1" applyBorder="1" applyAlignment="1"/>
    <xf numFmtId="167" fontId="7" fillId="9" borderId="26" xfId="0" applyNumberFormat="1" applyFont="1" applyFill="1" applyBorder="1" applyAlignment="1">
      <alignment horizontal="center" vertical="center"/>
    </xf>
    <xf numFmtId="49" fontId="48" fillId="9" borderId="26" xfId="0" applyNumberFormat="1" applyFont="1" applyFill="1" applyBorder="1" applyAlignment="1">
      <alignment vertical="center"/>
    </xf>
    <xf numFmtId="0" fontId="48" fillId="9" borderId="26" xfId="0" applyFont="1" applyFill="1" applyBorder="1" applyAlignment="1"/>
    <xf numFmtId="0" fontId="48" fillId="9" borderId="47" xfId="0" applyNumberFormat="1" applyFont="1" applyFill="1" applyBorder="1" applyAlignment="1">
      <alignment horizontal="left" vertical="center"/>
    </xf>
    <xf numFmtId="0" fontId="0" fillId="4" borderId="26" xfId="0" applyFont="1" applyFill="1" applyBorder="1" applyAlignment="1"/>
    <xf numFmtId="0" fontId="30" fillId="4" borderId="26" xfId="0" applyFont="1" applyFill="1" applyBorder="1" applyAlignment="1">
      <alignment vertical="center"/>
    </xf>
    <xf numFmtId="0" fontId="13" fillId="4" borderId="26" xfId="0" applyFont="1" applyFill="1" applyBorder="1" applyAlignment="1">
      <alignment vertical="center"/>
    </xf>
    <xf numFmtId="0" fontId="23" fillId="4" borderId="15" xfId="0" applyFont="1" applyFill="1" applyBorder="1" applyAlignment="1">
      <alignment vertical="center"/>
    </xf>
    <xf numFmtId="166" fontId="7" fillId="4" borderId="26" xfId="0" applyNumberFormat="1" applyFont="1" applyFill="1" applyBorder="1" applyAlignment="1"/>
    <xf numFmtId="0" fontId="50" fillId="4" borderId="39" xfId="0" applyFont="1" applyFill="1" applyBorder="1" applyAlignment="1">
      <alignment horizontal="right" vertical="center"/>
    </xf>
    <xf numFmtId="49" fontId="31" fillId="4" borderId="44" xfId="0" applyNumberFormat="1" applyFont="1" applyFill="1" applyBorder="1" applyAlignment="1">
      <alignment vertical="center"/>
    </xf>
    <xf numFmtId="49" fontId="30" fillId="10" borderId="48" xfId="0" applyNumberFormat="1" applyFont="1" applyFill="1" applyBorder="1" applyAlignment="1">
      <alignment horizontal="left" vertical="center"/>
    </xf>
    <xf numFmtId="0" fontId="30" fillId="10" borderId="46" xfId="0" applyFont="1" applyFill="1" applyBorder="1" applyAlignment="1">
      <alignment horizontal="right" vertical="center"/>
    </xf>
    <xf numFmtId="0" fontId="30" fillId="10" borderId="26" xfId="0" applyNumberFormat="1" applyFont="1" applyFill="1" applyBorder="1" applyAlignment="1">
      <alignment vertical="center"/>
    </xf>
    <xf numFmtId="0" fontId="23" fillId="4" borderId="45" xfId="0" applyFont="1" applyFill="1" applyBorder="1" applyAlignment="1">
      <alignment vertical="center"/>
    </xf>
    <xf numFmtId="49" fontId="51" fillId="6" borderId="46" xfId="0" applyNumberFormat="1" applyFont="1" applyFill="1" applyBorder="1" applyAlignment="1">
      <alignment horizontal="center" vertical="center"/>
    </xf>
    <xf numFmtId="49" fontId="30" fillId="6" borderId="26" xfId="0" applyNumberFormat="1" applyFont="1" applyFill="1" applyBorder="1" applyAlignment="1">
      <alignment horizontal="center" vertical="center"/>
    </xf>
    <xf numFmtId="0" fontId="30" fillId="6" borderId="26" xfId="0" applyFont="1" applyFill="1" applyBorder="1" applyAlignment="1"/>
    <xf numFmtId="4" fontId="7" fillId="6" borderId="26" xfId="0" applyNumberFormat="1" applyFont="1" applyFill="1" applyBorder="1" applyAlignment="1">
      <alignment horizontal="center" vertical="center"/>
    </xf>
    <xf numFmtId="49" fontId="30" fillId="6" borderId="47" xfId="0" applyNumberFormat="1" applyFont="1" applyFill="1" applyBorder="1" applyAlignment="1">
      <alignment horizontal="center" vertical="center"/>
    </xf>
    <xf numFmtId="0" fontId="50" fillId="4" borderId="13" xfId="0" applyFont="1" applyFill="1" applyBorder="1" applyAlignment="1">
      <alignment horizontal="right" vertical="center"/>
    </xf>
    <xf numFmtId="0" fontId="13" fillId="4" borderId="16" xfId="0" applyFont="1" applyFill="1" applyBorder="1" applyAlignment="1"/>
    <xf numFmtId="0" fontId="30" fillId="4" borderId="32" xfId="0" applyFont="1" applyFill="1" applyBorder="1" applyAlignment="1"/>
    <xf numFmtId="168" fontId="30" fillId="4" borderId="32" xfId="0" applyNumberFormat="1" applyFont="1" applyFill="1" applyBorder="1" applyAlignment="1">
      <alignment horizontal="center"/>
    </xf>
    <xf numFmtId="0" fontId="30" fillId="4" borderId="17" xfId="0" applyFont="1" applyFill="1" applyBorder="1" applyAlignment="1"/>
    <xf numFmtId="0" fontId="50" fillId="4" borderId="17" xfId="0" applyFont="1" applyFill="1" applyBorder="1" applyAlignment="1">
      <alignment horizontal="right" vertical="center"/>
    </xf>
    <xf numFmtId="0" fontId="13" fillId="4" borderId="17" xfId="0" applyFont="1" applyFill="1" applyBorder="1" applyAlignment="1">
      <alignment horizontal="right" vertical="center"/>
    </xf>
    <xf numFmtId="0" fontId="13" fillId="4" borderId="17" xfId="0" applyFont="1" applyFill="1" applyBorder="1" applyAlignment="1">
      <alignment vertical="center"/>
    </xf>
    <xf numFmtId="49" fontId="31" fillId="4" borderId="17" xfId="0" applyNumberFormat="1" applyFont="1" applyFill="1" applyBorder="1" applyAlignment="1">
      <alignment vertical="center"/>
    </xf>
    <xf numFmtId="0" fontId="52" fillId="4" borderId="17" xfId="0" applyFont="1" applyFill="1" applyBorder="1" applyAlignment="1">
      <alignment vertical="center"/>
    </xf>
    <xf numFmtId="0" fontId="23" fillId="4" borderId="17" xfId="0" applyFont="1" applyFill="1" applyBorder="1" applyAlignment="1">
      <alignment vertical="center"/>
    </xf>
    <xf numFmtId="0" fontId="23" fillId="4" borderId="18" xfId="0" applyFont="1" applyFill="1" applyBorder="1" applyAlignment="1">
      <alignment vertical="center"/>
    </xf>
    <xf numFmtId="49" fontId="50" fillId="4" borderId="6" xfId="0" applyNumberFormat="1" applyFont="1" applyFill="1" applyBorder="1" applyAlignment="1">
      <alignment vertical="center"/>
    </xf>
    <xf numFmtId="49" fontId="13" fillId="4" borderId="7" xfId="0" applyNumberFormat="1" applyFont="1" applyFill="1" applyBorder="1" applyAlignment="1">
      <alignment vertical="center"/>
    </xf>
    <xf numFmtId="0" fontId="23" fillId="4" borderId="7" xfId="0" applyFont="1" applyFill="1" applyBorder="1" applyAlignment="1">
      <alignment vertical="center"/>
    </xf>
    <xf numFmtId="0" fontId="34" fillId="4" borderId="7" xfId="0" applyFont="1" applyFill="1" applyBorder="1" applyAlignment="1">
      <alignment vertical="center"/>
    </xf>
    <xf numFmtId="0" fontId="23" fillId="4" borderId="8" xfId="0" applyFont="1" applyFill="1" applyBorder="1" applyAlignment="1">
      <alignment vertical="center"/>
    </xf>
    <xf numFmtId="0" fontId="53" fillId="4" borderId="12" xfId="0" applyFont="1" applyFill="1" applyBorder="1" applyAlignment="1"/>
    <xf numFmtId="0" fontId="54" fillId="4" borderId="15" xfId="0" applyFont="1" applyFill="1" applyBorder="1" applyAlignment="1">
      <alignment vertical="center"/>
    </xf>
    <xf numFmtId="0" fontId="54" fillId="4" borderId="13" xfId="0" applyFont="1" applyFill="1" applyBorder="1" applyAlignment="1">
      <alignment vertical="center"/>
    </xf>
    <xf numFmtId="0" fontId="49" fillId="4" borderId="13" xfId="0" applyFont="1" applyFill="1" applyBorder="1" applyAlignment="1">
      <alignment vertical="center"/>
    </xf>
    <xf numFmtId="0" fontId="55" fillId="4" borderId="13" xfId="0" applyFont="1" applyFill="1" applyBorder="1" applyAlignment="1">
      <alignment horizontal="left" vertical="center"/>
    </xf>
    <xf numFmtId="0" fontId="57" fillId="4" borderId="13" xfId="0" applyFont="1" applyFill="1" applyBorder="1" applyAlignment="1">
      <alignment vertical="center"/>
    </xf>
    <xf numFmtId="0" fontId="0" fillId="4" borderId="15" xfId="0" applyFont="1" applyFill="1" applyBorder="1" applyAlignment="1"/>
    <xf numFmtId="0" fontId="0" fillId="4" borderId="16" xfId="0" applyFont="1" applyFill="1" applyBorder="1" applyAlignment="1"/>
    <xf numFmtId="0" fontId="0" fillId="4" borderId="17" xfId="0" applyFont="1" applyFill="1" applyBorder="1" applyAlignment="1"/>
    <xf numFmtId="0" fontId="0" fillId="4" borderId="18" xfId="0" applyFont="1" applyFill="1" applyBorder="1" applyAlignment="1"/>
    <xf numFmtId="0" fontId="0" fillId="4" borderId="49" xfId="0" applyFont="1" applyFill="1" applyBorder="1" applyAlignment="1"/>
    <xf numFmtId="0" fontId="0" fillId="4" borderId="7" xfId="0" applyFont="1" applyFill="1" applyBorder="1" applyAlignment="1"/>
    <xf numFmtId="0" fontId="10" fillId="4" borderId="13" xfId="0" applyFont="1" applyFill="1" applyBorder="1" applyAlignment="1">
      <alignment horizontal="center" vertical="center"/>
    </xf>
    <xf numFmtId="4" fontId="0" fillId="4" borderId="13" xfId="0" applyNumberFormat="1" applyFont="1" applyFill="1" applyBorder="1" applyAlignment="1"/>
    <xf numFmtId="0" fontId="10" fillId="4" borderId="13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center" vertical="center"/>
    </xf>
    <xf numFmtId="0" fontId="0" fillId="4" borderId="50" xfId="0" applyFont="1" applyFill="1" applyBorder="1" applyAlignment="1"/>
    <xf numFmtId="0" fontId="0" fillId="4" borderId="51" xfId="0" applyFont="1" applyFill="1" applyBorder="1" applyAlignment="1"/>
    <xf numFmtId="0" fontId="0" fillId="4" borderId="52" xfId="0" applyFont="1" applyFill="1" applyBorder="1" applyAlignment="1"/>
    <xf numFmtId="0" fontId="0" fillId="0" borderId="0" xfId="0" applyNumberFormat="1" applyFont="1" applyAlignment="1"/>
    <xf numFmtId="0" fontId="6" fillId="5" borderId="7" xfId="0" applyFont="1" applyFill="1" applyBorder="1" applyAlignment="1">
      <alignment horizontal="left" vertical="center"/>
    </xf>
    <xf numFmtId="0" fontId="6" fillId="5" borderId="13" xfId="0" applyFont="1" applyFill="1" applyBorder="1" applyAlignment="1">
      <alignment vertical="center"/>
    </xf>
    <xf numFmtId="4" fontId="28" fillId="11" borderId="24" xfId="0" applyNumberFormat="1" applyFont="1" applyFill="1" applyBorder="1" applyAlignment="1">
      <alignment horizontal="right"/>
    </xf>
    <xf numFmtId="164" fontId="33" fillId="11" borderId="28" xfId="0" applyNumberFormat="1" applyFont="1" applyFill="1" applyBorder="1" applyAlignment="1">
      <alignment horizontal="right"/>
    </xf>
    <xf numFmtId="164" fontId="33" fillId="11" borderId="24" xfId="0" applyNumberFormat="1" applyFont="1" applyFill="1" applyBorder="1" applyAlignment="1">
      <alignment horizontal="right"/>
    </xf>
    <xf numFmtId="164" fontId="33" fillId="4" borderId="24" xfId="0" applyNumberFormat="1" applyFont="1" applyFill="1" applyBorder="1" applyAlignment="1">
      <alignment horizontal="right"/>
    </xf>
    <xf numFmtId="3" fontId="28" fillId="11" borderId="24" xfId="0" applyNumberFormat="1" applyFont="1" applyFill="1" applyBorder="1" applyAlignment="1">
      <alignment horizontal="right"/>
    </xf>
    <xf numFmtId="4" fontId="28" fillId="11" borderId="29" xfId="0" applyNumberFormat="1" applyFont="1" applyFill="1" applyBorder="1" applyAlignment="1">
      <alignment horizontal="right"/>
    </xf>
    <xf numFmtId="0" fontId="0" fillId="0" borderId="0" xfId="0" applyNumberFormat="1" applyFont="1" applyAlignment="1"/>
    <xf numFmtId="0" fontId="0" fillId="0" borderId="0" xfId="0" applyNumberFormat="1" applyFont="1" applyAlignment="1"/>
    <xf numFmtId="0" fontId="0" fillId="4" borderId="53" xfId="0" applyFont="1" applyFill="1" applyBorder="1" applyAlignment="1"/>
    <xf numFmtId="0" fontId="0" fillId="4" borderId="54" xfId="0" applyFont="1" applyFill="1" applyBorder="1" applyAlignment="1"/>
    <xf numFmtId="0" fontId="0" fillId="4" borderId="55" xfId="0" applyFont="1" applyFill="1" applyBorder="1" applyAlignment="1"/>
    <xf numFmtId="0" fontId="5" fillId="5" borderId="6" xfId="0" applyFont="1" applyFill="1" applyBorder="1" applyAlignment="1">
      <alignment horizontal="right"/>
    </xf>
    <xf numFmtId="0" fontId="58" fillId="5" borderId="8" xfId="0" applyFont="1" applyFill="1" applyBorder="1" applyAlignment="1"/>
    <xf numFmtId="0" fontId="59" fillId="4" borderId="56" xfId="0" applyFont="1" applyFill="1" applyBorder="1" applyAlignment="1">
      <alignment horizontal="right" vertical="center"/>
    </xf>
    <xf numFmtId="49" fontId="5" fillId="5" borderId="6" xfId="0" applyNumberFormat="1" applyFont="1" applyFill="1" applyBorder="1" applyAlignment="1">
      <alignment horizontal="right"/>
    </xf>
    <xf numFmtId="0" fontId="5" fillId="5" borderId="12" xfId="0" applyFont="1" applyFill="1" applyBorder="1" applyAlignment="1">
      <alignment horizontal="right"/>
    </xf>
    <xf numFmtId="0" fontId="58" fillId="5" borderId="15" xfId="0" applyFont="1" applyFill="1" applyBorder="1" applyAlignment="1"/>
    <xf numFmtId="0" fontId="8" fillId="5" borderId="12" xfId="0" applyFont="1" applyFill="1" applyBorder="1" applyAlignment="1">
      <alignment horizontal="center"/>
    </xf>
    <xf numFmtId="4" fontId="60" fillId="5" borderId="15" xfId="0" applyNumberFormat="1" applyFont="1" applyFill="1" applyBorder="1" applyAlignment="1">
      <alignment horizontal="left"/>
    </xf>
    <xf numFmtId="4" fontId="61" fillId="4" borderId="56" xfId="0" applyNumberFormat="1" applyFont="1" applyFill="1" applyBorder="1" applyAlignment="1">
      <alignment horizontal="right" vertical="center"/>
    </xf>
    <xf numFmtId="4" fontId="60" fillId="4" borderId="57" xfId="0" applyNumberFormat="1" applyFont="1" applyFill="1" applyBorder="1" applyAlignment="1">
      <alignment horizontal="left"/>
    </xf>
    <xf numFmtId="4" fontId="60" fillId="4" borderId="58" xfId="0" applyNumberFormat="1" applyFont="1" applyFill="1" applyBorder="1" applyAlignment="1">
      <alignment horizontal="left"/>
    </xf>
    <xf numFmtId="4" fontId="62" fillId="4" borderId="58" xfId="0" applyNumberFormat="1" applyFont="1" applyFill="1" applyBorder="1" applyAlignment="1">
      <alignment horizontal="left"/>
    </xf>
    <xf numFmtId="49" fontId="61" fillId="4" borderId="59" xfId="0" applyNumberFormat="1" applyFont="1" applyFill="1" applyBorder="1" applyAlignment="1">
      <alignment horizontal="right" vertical="center"/>
    </xf>
    <xf numFmtId="49" fontId="6" fillId="5" borderId="12" xfId="0" applyNumberFormat="1" applyFont="1" applyFill="1" applyBorder="1" applyAlignment="1">
      <alignment horizontal="left" vertical="center"/>
    </xf>
    <xf numFmtId="49" fontId="63" fillId="5" borderId="12" xfId="0" applyNumberFormat="1" applyFont="1" applyFill="1" applyBorder="1" applyAlignment="1">
      <alignment vertical="center"/>
    </xf>
    <xf numFmtId="49" fontId="10" fillId="4" borderId="56" xfId="0" applyNumberFormat="1" applyFont="1" applyFill="1" applyBorder="1" applyAlignment="1">
      <alignment vertical="center"/>
    </xf>
    <xf numFmtId="0" fontId="14" fillId="4" borderId="53" xfId="0" applyFont="1" applyFill="1" applyBorder="1" applyAlignment="1">
      <alignment horizontal="left" vertical="center"/>
    </xf>
    <xf numFmtId="4" fontId="10" fillId="4" borderId="61" xfId="0" applyNumberFormat="1" applyFont="1" applyFill="1" applyBorder="1" applyAlignment="1">
      <alignment horizontal="left"/>
    </xf>
    <xf numFmtId="49" fontId="13" fillId="4" borderId="15" xfId="0" applyNumberFormat="1" applyFont="1" applyFill="1" applyBorder="1" applyAlignment="1">
      <alignment horizontal="right" vertical="center"/>
    </xf>
    <xf numFmtId="49" fontId="63" fillId="5" borderId="16" xfId="0" applyNumberFormat="1" applyFont="1" applyFill="1" applyBorder="1" applyAlignment="1">
      <alignment vertical="center"/>
    </xf>
    <xf numFmtId="17" fontId="60" fillId="5" borderId="18" xfId="0" applyNumberFormat="1" applyFont="1" applyFill="1" applyBorder="1" applyAlignment="1">
      <alignment horizontal="center" vertical="center"/>
    </xf>
    <xf numFmtId="49" fontId="10" fillId="4" borderId="62" xfId="0" applyNumberFormat="1" applyFont="1" applyFill="1" applyBorder="1" applyAlignment="1">
      <alignment vertical="center"/>
    </xf>
    <xf numFmtId="17" fontId="9" fillId="4" borderId="54" xfId="0" applyNumberFormat="1" applyFont="1" applyFill="1" applyBorder="1" applyAlignment="1">
      <alignment horizontal="center" vertical="center"/>
    </xf>
    <xf numFmtId="0" fontId="0" fillId="4" borderId="56" xfId="0" applyFont="1" applyFill="1" applyBorder="1" applyAlignment="1"/>
    <xf numFmtId="49" fontId="58" fillId="4" borderId="64" xfId="0" applyNumberFormat="1" applyFont="1" applyFill="1" applyBorder="1" applyAlignment="1">
      <alignment horizontal="center"/>
    </xf>
    <xf numFmtId="0" fontId="64" fillId="4" borderId="57" xfId="0" applyFont="1" applyFill="1" applyBorder="1" applyAlignment="1"/>
    <xf numFmtId="0" fontId="64" fillId="4" borderId="58" xfId="0" applyFont="1" applyFill="1" applyBorder="1" applyAlignment="1"/>
    <xf numFmtId="0" fontId="64" fillId="4" borderId="59" xfId="0" applyFont="1" applyFill="1" applyBorder="1" applyAlignment="1"/>
    <xf numFmtId="4" fontId="64" fillId="4" borderId="57" xfId="0" applyNumberFormat="1" applyFont="1" applyFill="1" applyBorder="1" applyAlignment="1"/>
    <xf numFmtId="0" fontId="64" fillId="4" borderId="56" xfId="0" applyFont="1" applyFill="1" applyBorder="1" applyAlignment="1"/>
    <xf numFmtId="49" fontId="58" fillId="4" borderId="65" xfId="0" applyNumberFormat="1" applyFont="1" applyFill="1" applyBorder="1" applyAlignment="1">
      <alignment horizontal="center"/>
    </xf>
    <xf numFmtId="49" fontId="58" fillId="4" borderId="56" xfId="0" applyNumberFormat="1" applyFont="1" applyFill="1" applyBorder="1" applyAlignment="1"/>
    <xf numFmtId="0" fontId="58" fillId="4" borderId="53" xfId="0" applyFont="1" applyFill="1" applyBorder="1" applyAlignment="1"/>
    <xf numFmtId="0" fontId="58" fillId="4" borderId="55" xfId="0" applyFont="1" applyFill="1" applyBorder="1" applyAlignment="1"/>
    <xf numFmtId="4" fontId="58" fillId="4" borderId="56" xfId="0" applyNumberFormat="1" applyFont="1" applyFill="1" applyBorder="1" applyAlignment="1"/>
    <xf numFmtId="49" fontId="64" fillId="4" borderId="55" xfId="0" applyNumberFormat="1" applyFont="1" applyFill="1" applyBorder="1" applyAlignment="1"/>
    <xf numFmtId="0" fontId="64" fillId="4" borderId="66" xfId="0" applyFont="1" applyFill="1" applyBorder="1" applyAlignment="1">
      <alignment horizontal="center"/>
    </xf>
    <xf numFmtId="0" fontId="64" fillId="4" borderId="62" xfId="0" applyFont="1" applyFill="1" applyBorder="1" applyAlignment="1"/>
    <xf numFmtId="0" fontId="64" fillId="4" borderId="54" xfId="0" applyFont="1" applyFill="1" applyBorder="1" applyAlignment="1"/>
    <xf numFmtId="0" fontId="64" fillId="4" borderId="67" xfId="0" applyFont="1" applyFill="1" applyBorder="1" applyAlignment="1"/>
    <xf numFmtId="4" fontId="64" fillId="4" borderId="62" xfId="0" applyNumberFormat="1" applyFont="1" applyFill="1" applyBorder="1" applyAlignment="1"/>
    <xf numFmtId="49" fontId="64" fillId="4" borderId="64" xfId="0" applyNumberFormat="1" applyFont="1" applyFill="1" applyBorder="1" applyAlignment="1">
      <alignment horizontal="center"/>
    </xf>
    <xf numFmtId="49" fontId="64" fillId="4" borderId="57" xfId="0" applyNumberFormat="1" applyFont="1" applyFill="1" applyBorder="1" applyAlignment="1"/>
    <xf numFmtId="49" fontId="64" fillId="4" borderId="59" xfId="0" applyNumberFormat="1" applyFont="1" applyFill="1" applyBorder="1" applyAlignment="1"/>
    <xf numFmtId="0" fontId="64" fillId="4" borderId="68" xfId="0" applyFont="1" applyFill="1" applyBorder="1" applyAlignment="1">
      <alignment horizontal="center"/>
    </xf>
    <xf numFmtId="0" fontId="64" fillId="4" borderId="69" xfId="0" applyFont="1" applyFill="1" applyBorder="1" applyAlignment="1">
      <alignment horizontal="center"/>
    </xf>
    <xf numFmtId="0" fontId="64" fillId="4" borderId="70" xfId="0" applyFont="1" applyFill="1" applyBorder="1" applyAlignment="1">
      <alignment horizontal="center"/>
    </xf>
    <xf numFmtId="0" fontId="64" fillId="4" borderId="56" xfId="0" applyFont="1" applyFill="1" applyBorder="1" applyAlignment="1">
      <alignment horizontal="center"/>
    </xf>
    <xf numFmtId="4" fontId="65" fillId="4" borderId="62" xfId="0" applyNumberFormat="1" applyFont="1" applyFill="1" applyBorder="1" applyAlignment="1"/>
    <xf numFmtId="49" fontId="64" fillId="4" borderId="71" xfId="0" applyNumberFormat="1" applyFont="1" applyFill="1" applyBorder="1" applyAlignment="1">
      <alignment horizontal="center"/>
    </xf>
    <xf numFmtId="49" fontId="64" fillId="4" borderId="68" xfId="0" applyNumberFormat="1" applyFont="1" applyFill="1" applyBorder="1" applyAlignment="1">
      <alignment wrapText="1"/>
    </xf>
    <xf numFmtId="0" fontId="64" fillId="4" borderId="69" xfId="0" applyFont="1" applyFill="1" applyBorder="1" applyAlignment="1">
      <alignment wrapText="1"/>
    </xf>
    <xf numFmtId="0" fontId="64" fillId="4" borderId="70" xfId="0" applyFont="1" applyFill="1" applyBorder="1" applyAlignment="1">
      <alignment wrapText="1"/>
    </xf>
    <xf numFmtId="4" fontId="64" fillId="4" borderId="68" xfId="0" applyNumberFormat="1" applyFont="1" applyFill="1" applyBorder="1" applyAlignment="1"/>
    <xf numFmtId="49" fontId="64" fillId="4" borderId="70" xfId="0" applyNumberFormat="1" applyFont="1" applyFill="1" applyBorder="1" applyAlignment="1"/>
    <xf numFmtId="0" fontId="0" fillId="8" borderId="6" xfId="0" applyFont="1" applyFill="1" applyBorder="1" applyAlignment="1"/>
    <xf numFmtId="0" fontId="0" fillId="8" borderId="7" xfId="0" applyFont="1" applyFill="1" applyBorder="1" applyAlignment="1"/>
    <xf numFmtId="0" fontId="0" fillId="8" borderId="8" xfId="0" applyFont="1" applyFill="1" applyBorder="1" applyAlignment="1"/>
    <xf numFmtId="4" fontId="0" fillId="8" borderId="6" xfId="0" applyNumberFormat="1" applyFont="1" applyFill="1" applyBorder="1" applyAlignment="1"/>
    <xf numFmtId="0" fontId="0" fillId="8" borderId="12" xfId="0" applyFont="1" applyFill="1" applyBorder="1" applyAlignment="1"/>
    <xf numFmtId="49" fontId="66" fillId="8" borderId="13" xfId="0" applyNumberFormat="1" applyFont="1" applyFill="1" applyBorder="1" applyAlignment="1"/>
    <xf numFmtId="0" fontId="66" fillId="8" borderId="13" xfId="0" applyFont="1" applyFill="1" applyBorder="1" applyAlignment="1"/>
    <xf numFmtId="0" fontId="66" fillId="8" borderId="15" xfId="0" applyFont="1" applyFill="1" applyBorder="1" applyAlignment="1"/>
    <xf numFmtId="4" fontId="8" fillId="8" borderId="12" xfId="0" applyNumberFormat="1" applyFont="1" applyFill="1" applyBorder="1" applyAlignment="1"/>
    <xf numFmtId="49" fontId="0" fillId="8" borderId="15" xfId="0" applyNumberFormat="1" applyFont="1" applyFill="1" applyBorder="1" applyAlignment="1"/>
    <xf numFmtId="0" fontId="0" fillId="8" borderId="16" xfId="0" applyFont="1" applyFill="1" applyBorder="1" applyAlignment="1"/>
    <xf numFmtId="0" fontId="67" fillId="8" borderId="17" xfId="0" applyFont="1" applyFill="1" applyBorder="1" applyAlignment="1"/>
    <xf numFmtId="0" fontId="67" fillId="8" borderId="18" xfId="0" applyFont="1" applyFill="1" applyBorder="1" applyAlignment="1"/>
    <xf numFmtId="4" fontId="0" fillId="8" borderId="16" xfId="0" applyNumberFormat="1" applyFont="1" applyFill="1" applyBorder="1" applyAlignment="1"/>
    <xf numFmtId="0" fontId="0" fillId="8" borderId="18" xfId="0" applyFont="1" applyFill="1" applyBorder="1" applyAlignment="1"/>
    <xf numFmtId="0" fontId="0" fillId="4" borderId="58" xfId="0" applyFont="1" applyFill="1" applyBorder="1" applyAlignment="1"/>
    <xf numFmtId="4" fontId="0" fillId="4" borderId="58" xfId="0" applyNumberFormat="1" applyFont="1" applyFill="1" applyBorder="1" applyAlignment="1"/>
    <xf numFmtId="4" fontId="0" fillId="4" borderId="53" xfId="0" applyNumberFormat="1" applyFont="1" applyFill="1" applyBorder="1" applyAlignment="1"/>
    <xf numFmtId="0" fontId="0" fillId="0" borderId="0" xfId="0" applyNumberFormat="1" applyFont="1" applyAlignment="1"/>
    <xf numFmtId="4" fontId="61" fillId="4" borderId="59" xfId="0" applyNumberFormat="1" applyFont="1" applyFill="1" applyBorder="1" applyAlignment="1">
      <alignment horizontal="right" vertical="center"/>
    </xf>
    <xf numFmtId="0" fontId="6" fillId="5" borderId="12" xfId="0" applyFont="1" applyFill="1" applyBorder="1" applyAlignment="1">
      <alignment horizontal="left" vertical="center"/>
    </xf>
    <xf numFmtId="0" fontId="63" fillId="5" borderId="12" xfId="0" applyFont="1" applyFill="1" applyBorder="1" applyAlignment="1">
      <alignment vertical="center"/>
    </xf>
    <xf numFmtId="0" fontId="63" fillId="5" borderId="16" xfId="0" applyFont="1" applyFill="1" applyBorder="1" applyAlignment="1">
      <alignment vertical="center"/>
    </xf>
    <xf numFmtId="0" fontId="16" fillId="4" borderId="13" xfId="0" applyFont="1" applyFill="1" applyBorder="1" applyAlignment="1">
      <alignment vertical="center"/>
    </xf>
    <xf numFmtId="49" fontId="16" fillId="4" borderId="13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0" fontId="0" fillId="0" borderId="0" xfId="0" applyFont="1" applyAlignment="1"/>
    <xf numFmtId="2" fontId="56" fillId="4" borderId="13" xfId="0" applyNumberFormat="1" applyFont="1" applyFill="1" applyBorder="1" applyAlignment="1">
      <alignment horizontal="center" vertical="center"/>
    </xf>
    <xf numFmtId="49" fontId="29" fillId="4" borderId="24" xfId="0" applyNumberFormat="1" applyFont="1" applyFill="1" applyBorder="1" applyAlignment="1">
      <alignment horizontal="center"/>
    </xf>
    <xf numFmtId="0" fontId="29" fillId="4" borderId="24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right"/>
    </xf>
    <xf numFmtId="0" fontId="8" fillId="4" borderId="13" xfId="0" applyFont="1" applyFill="1" applyBorder="1" applyAlignment="1">
      <alignment horizontal="left" wrapText="1"/>
    </xf>
    <xf numFmtId="0" fontId="8" fillId="4" borderId="13" xfId="0" applyFont="1" applyFill="1" applyBorder="1" applyAlignment="1">
      <alignment horizontal="right" wrapText="1"/>
    </xf>
    <xf numFmtId="49" fontId="30" fillId="10" borderId="32" xfId="0" applyNumberFormat="1" applyFont="1" applyFill="1" applyBorder="1" applyAlignment="1">
      <alignment horizontal="center" vertical="center"/>
    </xf>
    <xf numFmtId="0" fontId="30" fillId="10" borderId="32" xfId="0" applyFont="1" applyFill="1" applyBorder="1" applyAlignment="1">
      <alignment horizontal="center" vertical="center"/>
    </xf>
    <xf numFmtId="0" fontId="30" fillId="10" borderId="27" xfId="0" applyNumberFormat="1" applyFont="1" applyFill="1" applyBorder="1" applyAlignment="1">
      <alignment horizontal="center" vertical="center"/>
    </xf>
    <xf numFmtId="0" fontId="30" fillId="10" borderId="27" xfId="0" applyFont="1" applyFill="1" applyBorder="1" applyAlignment="1">
      <alignment horizontal="center" vertical="center"/>
    </xf>
    <xf numFmtId="168" fontId="13" fillId="10" borderId="26" xfId="0" applyNumberFormat="1" applyFont="1" applyFill="1" applyBorder="1" applyAlignment="1">
      <alignment horizontal="left" vertical="top"/>
    </xf>
    <xf numFmtId="168" fontId="13" fillId="10" borderId="47" xfId="0" applyNumberFormat="1" applyFont="1" applyFill="1" applyBorder="1" applyAlignment="1">
      <alignment horizontal="left" vertical="top"/>
    </xf>
    <xf numFmtId="49" fontId="31" fillId="4" borderId="13" xfId="0" applyNumberFormat="1" applyFont="1" applyFill="1" applyBorder="1" applyAlignment="1">
      <alignment horizontal="left" vertical="center" wrapText="1"/>
    </xf>
    <xf numFmtId="0" fontId="31" fillId="4" borderId="39" xfId="0" applyFont="1" applyFill="1" applyBorder="1" applyAlignment="1">
      <alignment horizontal="left" vertical="center" wrapText="1"/>
    </xf>
    <xf numFmtId="0" fontId="31" fillId="4" borderId="17" xfId="0" applyFont="1" applyFill="1" applyBorder="1" applyAlignment="1">
      <alignment horizontal="left" vertical="center" wrapText="1"/>
    </xf>
    <xf numFmtId="49" fontId="13" fillId="4" borderId="13" xfId="0" applyNumberFormat="1" applyFont="1" applyFill="1" applyBorder="1" applyAlignment="1">
      <alignment horizontal="left" vertical="center" wrapText="1"/>
    </xf>
    <xf numFmtId="0" fontId="13" fillId="4" borderId="13" xfId="0" applyFont="1" applyFill="1" applyBorder="1" applyAlignment="1">
      <alignment horizontal="left" vertical="center" wrapText="1"/>
    </xf>
    <xf numFmtId="49" fontId="7" fillId="6" borderId="9" xfId="0" applyNumberFormat="1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49" fontId="21" fillId="7" borderId="19" xfId="0" applyNumberFormat="1" applyFont="1" applyFill="1" applyBorder="1" applyAlignment="1">
      <alignment horizontal="center"/>
    </xf>
    <xf numFmtId="0" fontId="21" fillId="7" borderId="19" xfId="0" applyFont="1" applyFill="1" applyBorder="1" applyAlignment="1">
      <alignment horizontal="center"/>
    </xf>
    <xf numFmtId="49" fontId="16" fillId="4" borderId="13" xfId="0" applyNumberFormat="1" applyFont="1" applyFill="1" applyBorder="1" applyAlignment="1">
      <alignment horizontal="center" vertical="center"/>
    </xf>
    <xf numFmtId="0" fontId="16" fillId="4" borderId="13" xfId="0" applyFont="1" applyFill="1" applyBorder="1" applyAlignment="1">
      <alignment horizontal="center" vertical="center"/>
    </xf>
    <xf numFmtId="49" fontId="14" fillId="6" borderId="6" xfId="0" applyNumberFormat="1" applyFont="1" applyFill="1" applyBorder="1" applyAlignment="1">
      <alignment horizontal="center" vertical="center" wrapText="1"/>
    </xf>
    <xf numFmtId="4" fontId="14" fillId="6" borderId="7" xfId="0" applyNumberFormat="1" applyFont="1" applyFill="1" applyBorder="1" applyAlignment="1">
      <alignment horizontal="center" vertical="center" wrapText="1"/>
    </xf>
    <xf numFmtId="4" fontId="14" fillId="6" borderId="8" xfId="0" applyNumberFormat="1" applyFont="1" applyFill="1" applyBorder="1" applyAlignment="1">
      <alignment horizontal="center" vertical="center" wrapText="1"/>
    </xf>
    <xf numFmtId="4" fontId="14" fillId="6" borderId="12" xfId="0" applyNumberFormat="1" applyFont="1" applyFill="1" applyBorder="1" applyAlignment="1">
      <alignment horizontal="center" vertical="center" wrapText="1"/>
    </xf>
    <xf numFmtId="4" fontId="14" fillId="6" borderId="13" xfId="0" applyNumberFormat="1" applyFont="1" applyFill="1" applyBorder="1" applyAlignment="1">
      <alignment horizontal="center" vertical="center" wrapText="1"/>
    </xf>
    <xf numFmtId="4" fontId="14" fillId="6" borderId="15" xfId="0" applyNumberFormat="1" applyFont="1" applyFill="1" applyBorder="1" applyAlignment="1">
      <alignment horizontal="center" vertical="center" wrapText="1"/>
    </xf>
    <xf numFmtId="4" fontId="14" fillId="6" borderId="16" xfId="0" applyNumberFormat="1" applyFont="1" applyFill="1" applyBorder="1" applyAlignment="1">
      <alignment horizontal="center" vertical="center" wrapText="1"/>
    </xf>
    <xf numFmtId="4" fontId="14" fillId="6" borderId="17" xfId="0" applyNumberFormat="1" applyFont="1" applyFill="1" applyBorder="1" applyAlignment="1">
      <alignment horizontal="center" vertical="center" wrapText="1"/>
    </xf>
    <xf numFmtId="4" fontId="14" fillId="6" borderId="18" xfId="0" applyNumberFormat="1" applyFont="1" applyFill="1" applyBorder="1" applyAlignment="1">
      <alignment horizontal="center" vertical="center" wrapText="1"/>
    </xf>
    <xf numFmtId="49" fontId="10" fillId="4" borderId="56" xfId="0" applyNumberFormat="1" applyFont="1" applyFill="1" applyBorder="1" applyAlignment="1">
      <alignment horizontal="left" vertical="center" wrapText="1"/>
    </xf>
    <xf numFmtId="49" fontId="10" fillId="4" borderId="53" xfId="0" applyNumberFormat="1" applyFont="1" applyFill="1" applyBorder="1" applyAlignment="1">
      <alignment horizontal="left" vertical="center" wrapText="1"/>
    </xf>
    <xf numFmtId="49" fontId="10" fillId="4" borderId="60" xfId="0" applyNumberFormat="1" applyFont="1" applyFill="1" applyBorder="1" applyAlignment="1">
      <alignment horizontal="left" vertical="center" wrapText="1"/>
    </xf>
    <xf numFmtId="0" fontId="10" fillId="4" borderId="56" xfId="0" applyNumberFormat="1" applyFont="1" applyFill="1" applyBorder="1" applyAlignment="1">
      <alignment horizontal="center" vertical="center" wrapText="1"/>
    </xf>
    <xf numFmtId="0" fontId="10" fillId="4" borderId="53" xfId="0" applyNumberFormat="1" applyFont="1" applyFill="1" applyBorder="1" applyAlignment="1">
      <alignment horizontal="center" vertical="center" wrapText="1"/>
    </xf>
    <xf numFmtId="49" fontId="10" fillId="4" borderId="54" xfId="0" applyNumberFormat="1" applyFont="1" applyFill="1" applyBorder="1" applyAlignment="1">
      <alignment horizontal="center"/>
    </xf>
    <xf numFmtId="4" fontId="10" fillId="4" borderId="63" xfId="0" applyNumberFormat="1" applyFont="1" applyFill="1" applyBorder="1" applyAlignment="1">
      <alignment horizontal="center"/>
    </xf>
    <xf numFmtId="49" fontId="13" fillId="4" borderId="50" xfId="0" applyNumberFormat="1" applyFont="1" applyFill="1" applyBorder="1" applyAlignment="1">
      <alignment horizontal="center" vertical="center"/>
    </xf>
    <xf numFmtId="49" fontId="13" fillId="4" borderId="72" xfId="0" applyNumberFormat="1" applyFont="1" applyFill="1" applyBorder="1" applyAlignment="1">
      <alignment horizontal="center" vertical="center"/>
    </xf>
    <xf numFmtId="4" fontId="28" fillId="4" borderId="73" xfId="0" applyNumberFormat="1" applyFont="1" applyFill="1" applyBorder="1" applyAlignment="1">
      <alignment horizontal="center"/>
    </xf>
    <xf numFmtId="4" fontId="28" fillId="4" borderId="74" xfId="0" applyNumberFormat="1" applyFont="1" applyFill="1" applyBorder="1" applyAlignment="1">
      <alignment horizontal="center"/>
    </xf>
    <xf numFmtId="49" fontId="13" fillId="4" borderId="49" xfId="0" applyNumberFormat="1" applyFont="1" applyFill="1" applyBorder="1" applyAlignment="1">
      <alignment horizontal="center" vertical="center"/>
    </xf>
    <xf numFmtId="49" fontId="13" fillId="4" borderId="15" xfId="0" applyNumberFormat="1" applyFont="1" applyFill="1" applyBorder="1" applyAlignment="1">
      <alignment horizontal="center" vertical="center"/>
    </xf>
    <xf numFmtId="4" fontId="10" fillId="4" borderId="53" xfId="0" applyNumberFormat="1" applyFont="1" applyFill="1" applyBorder="1" applyAlignment="1">
      <alignment horizontal="left" vertical="center" wrapText="1"/>
    </xf>
    <xf numFmtId="4" fontId="10" fillId="4" borderId="60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FFFFFF"/>
      <rgbColor rgb="FFAAAAAA"/>
      <rgbColor rgb="FFF2F2F2"/>
      <rgbColor rgb="FFFFFF99"/>
      <rgbColor rgb="FF865357"/>
      <rgbColor rgb="FF333399"/>
      <rgbColor rgb="FFFF0000"/>
      <rgbColor rgb="FFFFF58C"/>
      <rgbColor rgb="FFFFCC99"/>
      <rgbColor rgb="FFCCFFCC"/>
      <rgbColor rgb="FFD6E3BC"/>
      <rgbColor rgb="FFC2D69B"/>
      <rgbColor rgb="FF800000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581339</xdr:colOff>
      <xdr:row>30</xdr:row>
      <xdr:rowOff>241343</xdr:rowOff>
    </xdr:from>
    <xdr:to>
      <xdr:col>20</xdr:col>
      <xdr:colOff>371055</xdr:colOff>
      <xdr:row>34</xdr:row>
      <xdr:rowOff>111764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13040039" y="10816633"/>
          <a:ext cx="1847117" cy="754342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="" xmlns:r="http://schemas.openxmlformats.org/officeDocument/2006/relationships" xmlns:m="http://schemas.openxmlformats.org/officeDocument/2006/math" xmlns:a14="http://schemas.microsoft.com/office/drawing/2010/main" xmlns:ma14="http://schemas.microsoft.com/office/mac/drawingml/2011/main" val="1"/>
          </a:ext>
        </a:extLst>
      </xdr:spPr>
      <xdr:txBody>
        <a:bodyPr wrap="square" lIns="45719" tIns="45719" rIns="45719" bIns="45719" numCol="1" anchor="ctr">
          <a:noAutofit/>
        </a:bodyPr>
        <a:lstStyle/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Kessis Dalapicola Rodrigues</a:t>
          </a: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Analista Legislativo</a:t>
          </a: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Engenheiro Civil </a:t>
          </a:r>
        </a:p>
      </xdr:txBody>
    </xdr:sp>
    <xdr:clientData/>
  </xdr:twoCellAnchor>
  <xdr:twoCellAnchor>
    <xdr:from>
      <xdr:col>17</xdr:col>
      <xdr:colOff>572861</xdr:colOff>
      <xdr:row>30</xdr:row>
      <xdr:rowOff>265339</xdr:rowOff>
    </xdr:from>
    <xdr:to>
      <xdr:col>20</xdr:col>
      <xdr:colOff>640896</xdr:colOff>
      <xdr:row>30</xdr:row>
      <xdr:rowOff>265339</xdr:rowOff>
    </xdr:to>
    <xdr:sp macro="" textlink="">
      <xdr:nvSpPr>
        <xdr:cNvPr id="3" name="Conector reto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/>
      </xdr:nvSpPr>
      <xdr:spPr>
        <a:xfrm>
          <a:off x="13031561" y="10840628"/>
          <a:ext cx="2125436" cy="1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1</xdr:col>
      <xdr:colOff>64008</xdr:colOff>
      <xdr:row>1</xdr:row>
      <xdr:rowOff>82295</xdr:rowOff>
    </xdr:from>
    <xdr:to>
      <xdr:col>2</xdr:col>
      <xdr:colOff>1280160</xdr:colOff>
      <xdr:row>4</xdr:row>
      <xdr:rowOff>0</xdr:rowOff>
    </xdr:to>
    <xdr:grpSp>
      <xdr:nvGrpSpPr>
        <xdr:cNvPr id="6" name="Group 6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GrpSpPr/>
      </xdr:nvGrpSpPr>
      <xdr:grpSpPr>
        <a:xfrm>
          <a:off x="170561" y="174490"/>
          <a:ext cx="3108355" cy="844498"/>
          <a:chOff x="0" y="0"/>
          <a:chExt cx="3133851" cy="866394"/>
        </a:xfrm>
      </xdr:grpSpPr>
      <xdr:sp macro="" textlink="">
        <xdr:nvSpPr>
          <xdr:cNvPr id="4" name="Shape 4">
            <a:extLst>
              <a:ext uri="{FF2B5EF4-FFF2-40B4-BE49-F238E27FC236}">
                <a16:creationId xmlns:a16="http://schemas.microsoft.com/office/drawing/2014/main" xmlns="" id="{00000000-0008-0000-0100-000004000000}"/>
              </a:ext>
            </a:extLst>
          </xdr:cNvPr>
          <xdr:cNvSpPr/>
        </xdr:nvSpPr>
        <xdr:spPr>
          <a:xfrm>
            <a:off x="0" y="0"/>
            <a:ext cx="3133852" cy="866395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5" name="image1.png">
            <a:extLst>
              <a:ext uri="{FF2B5EF4-FFF2-40B4-BE49-F238E27FC236}">
                <a16:creationId xmlns:a16="http://schemas.microsoft.com/office/drawing/2014/main" xmlns="" id="{00000000-0008-0000-01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3133852" cy="866395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581339</xdr:colOff>
      <xdr:row>30</xdr:row>
      <xdr:rowOff>241343</xdr:rowOff>
    </xdr:from>
    <xdr:to>
      <xdr:col>20</xdr:col>
      <xdr:colOff>371055</xdr:colOff>
      <xdr:row>34</xdr:row>
      <xdr:rowOff>111764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60303A69-8349-6C4C-9109-AF4F3F01410E}"/>
            </a:ext>
          </a:extLst>
        </xdr:cNvPr>
        <xdr:cNvSpPr txBox="1"/>
      </xdr:nvSpPr>
      <xdr:spPr>
        <a:xfrm>
          <a:off x="13040039" y="10820443"/>
          <a:ext cx="1847116" cy="74672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="" xmlns:r="http://schemas.openxmlformats.org/officeDocument/2006/relationships" xmlns:m="http://schemas.openxmlformats.org/officeDocument/2006/math" xmlns:a14="http://schemas.microsoft.com/office/drawing/2010/main" xmlns:ma14="http://schemas.microsoft.com/office/mac/drawingml/2011/main" val="1"/>
          </a:ext>
        </a:extLst>
      </xdr:spPr>
      <xdr:txBody>
        <a:bodyPr wrap="square" lIns="45719" tIns="45719" rIns="45719" bIns="45719" numCol="1" anchor="ctr">
          <a:noAutofit/>
        </a:bodyPr>
        <a:lstStyle/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Kessis Dalapicola Rodrigues</a:t>
          </a: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Analista Legislativo</a:t>
          </a: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Engenheiro Civil </a:t>
          </a:r>
        </a:p>
      </xdr:txBody>
    </xdr:sp>
    <xdr:clientData/>
  </xdr:twoCellAnchor>
  <xdr:twoCellAnchor>
    <xdr:from>
      <xdr:col>17</xdr:col>
      <xdr:colOff>572861</xdr:colOff>
      <xdr:row>30</xdr:row>
      <xdr:rowOff>265339</xdr:rowOff>
    </xdr:from>
    <xdr:to>
      <xdr:col>20</xdr:col>
      <xdr:colOff>640896</xdr:colOff>
      <xdr:row>30</xdr:row>
      <xdr:rowOff>265339</xdr:rowOff>
    </xdr:to>
    <xdr:sp macro="" textlink="">
      <xdr:nvSpPr>
        <xdr:cNvPr id="3" name="Conector reto 2">
          <a:extLst>
            <a:ext uri="{FF2B5EF4-FFF2-40B4-BE49-F238E27FC236}">
              <a16:creationId xmlns:a16="http://schemas.microsoft.com/office/drawing/2014/main" xmlns="" id="{1E3E5D20-C25C-5541-9B55-2105D485A1C3}"/>
            </a:ext>
          </a:extLst>
        </xdr:cNvPr>
        <xdr:cNvSpPr/>
      </xdr:nvSpPr>
      <xdr:spPr>
        <a:xfrm>
          <a:off x="13031561" y="10844439"/>
          <a:ext cx="212543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1</xdr:col>
      <xdr:colOff>64008</xdr:colOff>
      <xdr:row>1</xdr:row>
      <xdr:rowOff>82295</xdr:rowOff>
    </xdr:from>
    <xdr:to>
      <xdr:col>2</xdr:col>
      <xdr:colOff>822960</xdr:colOff>
      <xdr:row>4</xdr:row>
      <xdr:rowOff>0</xdr:rowOff>
    </xdr:to>
    <xdr:grpSp>
      <xdr:nvGrpSpPr>
        <xdr:cNvPr id="4" name="Group 6">
          <a:extLst>
            <a:ext uri="{FF2B5EF4-FFF2-40B4-BE49-F238E27FC236}">
              <a16:creationId xmlns:a16="http://schemas.microsoft.com/office/drawing/2014/main" xmlns="" id="{3FDB65D2-B0A0-1D4B-8702-9E060B2B82F0}"/>
            </a:ext>
          </a:extLst>
        </xdr:cNvPr>
        <xdr:cNvGrpSpPr/>
      </xdr:nvGrpSpPr>
      <xdr:grpSpPr>
        <a:xfrm>
          <a:off x="167917" y="186204"/>
          <a:ext cx="2438816" cy="852887"/>
          <a:chOff x="0" y="0"/>
          <a:chExt cx="3133851" cy="866394"/>
        </a:xfrm>
      </xdr:grpSpPr>
      <xdr:sp macro="" textlink="">
        <xdr:nvSpPr>
          <xdr:cNvPr id="5" name="Shape 4">
            <a:extLst>
              <a:ext uri="{FF2B5EF4-FFF2-40B4-BE49-F238E27FC236}">
                <a16:creationId xmlns:a16="http://schemas.microsoft.com/office/drawing/2014/main" xmlns="" id="{78B5ECD4-7610-1342-A2F6-F5D81A04E8F4}"/>
              </a:ext>
            </a:extLst>
          </xdr:cNvPr>
          <xdr:cNvSpPr/>
        </xdr:nvSpPr>
        <xdr:spPr>
          <a:xfrm>
            <a:off x="0" y="0"/>
            <a:ext cx="3133852" cy="866395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6" name="image1.png">
            <a:extLst>
              <a:ext uri="{FF2B5EF4-FFF2-40B4-BE49-F238E27FC236}">
                <a16:creationId xmlns:a16="http://schemas.microsoft.com/office/drawing/2014/main" xmlns="" id="{D74BD67D-6C76-8E4E-9455-7652FC545F9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3133852" cy="866395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581339</xdr:colOff>
      <xdr:row>30</xdr:row>
      <xdr:rowOff>241343</xdr:rowOff>
    </xdr:from>
    <xdr:to>
      <xdr:col>20</xdr:col>
      <xdr:colOff>371055</xdr:colOff>
      <xdr:row>34</xdr:row>
      <xdr:rowOff>111764</xdr:rowOff>
    </xdr:to>
    <xdr:sp macro="" textlink="">
      <xdr:nvSpPr>
        <xdr:cNvPr id="8" name="CaixaDeTexto 1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SpPr txBox="1"/>
      </xdr:nvSpPr>
      <xdr:spPr>
        <a:xfrm>
          <a:off x="13040039" y="10816633"/>
          <a:ext cx="1847117" cy="754342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="" xmlns:r="http://schemas.openxmlformats.org/officeDocument/2006/relationships" xmlns:m="http://schemas.openxmlformats.org/officeDocument/2006/math" xmlns:a14="http://schemas.microsoft.com/office/drawing/2010/main" xmlns:ma14="http://schemas.microsoft.com/office/mac/drawingml/2011/main" val="1"/>
          </a:ext>
        </a:extLst>
      </xdr:spPr>
      <xdr:txBody>
        <a:bodyPr wrap="square" lIns="45719" tIns="45719" rIns="45719" bIns="45719" numCol="1" anchor="ctr">
          <a:noAutofit/>
        </a:bodyPr>
        <a:lstStyle/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Kessis Dalapicola Rodrigues</a:t>
          </a: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Analista Legislativo</a:t>
          </a: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Engenheiro Civil </a:t>
          </a:r>
        </a:p>
      </xdr:txBody>
    </xdr:sp>
    <xdr:clientData/>
  </xdr:twoCellAnchor>
  <xdr:twoCellAnchor>
    <xdr:from>
      <xdr:col>17</xdr:col>
      <xdr:colOff>572861</xdr:colOff>
      <xdr:row>30</xdr:row>
      <xdr:rowOff>265339</xdr:rowOff>
    </xdr:from>
    <xdr:to>
      <xdr:col>20</xdr:col>
      <xdr:colOff>640896</xdr:colOff>
      <xdr:row>30</xdr:row>
      <xdr:rowOff>265339</xdr:rowOff>
    </xdr:to>
    <xdr:sp macro="" textlink="">
      <xdr:nvSpPr>
        <xdr:cNvPr id="9" name="Conector reto 2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SpPr/>
      </xdr:nvSpPr>
      <xdr:spPr>
        <a:xfrm>
          <a:off x="13031561" y="10840628"/>
          <a:ext cx="2125436" cy="1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1</xdr:col>
      <xdr:colOff>64008</xdr:colOff>
      <xdr:row>1</xdr:row>
      <xdr:rowOff>82295</xdr:rowOff>
    </xdr:from>
    <xdr:to>
      <xdr:col>2</xdr:col>
      <xdr:colOff>1280160</xdr:colOff>
      <xdr:row>4</xdr:row>
      <xdr:rowOff>0</xdr:rowOff>
    </xdr:to>
    <xdr:grpSp>
      <xdr:nvGrpSpPr>
        <xdr:cNvPr id="12" name="Group 12">
          <a:extLst>
            <a:ext uri="{FF2B5EF4-FFF2-40B4-BE49-F238E27FC236}">
              <a16:creationId xmlns:a16="http://schemas.microsoft.com/office/drawing/2014/main" xmlns="" id="{00000000-0008-0000-0300-00000C000000}"/>
            </a:ext>
          </a:extLst>
        </xdr:cNvPr>
        <xdr:cNvGrpSpPr/>
      </xdr:nvGrpSpPr>
      <xdr:grpSpPr>
        <a:xfrm>
          <a:off x="167917" y="186204"/>
          <a:ext cx="2896016" cy="852887"/>
          <a:chOff x="0" y="0"/>
          <a:chExt cx="3133851" cy="866394"/>
        </a:xfrm>
      </xdr:grpSpPr>
      <xdr:sp macro="" textlink="">
        <xdr:nvSpPr>
          <xdr:cNvPr id="10" name="Shape 10">
            <a:extLst>
              <a:ext uri="{FF2B5EF4-FFF2-40B4-BE49-F238E27FC236}">
                <a16:creationId xmlns:a16="http://schemas.microsoft.com/office/drawing/2014/main" xmlns="" id="{00000000-0008-0000-0300-00000A000000}"/>
              </a:ext>
            </a:extLst>
          </xdr:cNvPr>
          <xdr:cNvSpPr/>
        </xdr:nvSpPr>
        <xdr:spPr>
          <a:xfrm>
            <a:off x="0" y="0"/>
            <a:ext cx="3133852" cy="866395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11" name="image1.pdf">
            <a:extLst>
              <a:ext uri="{FF2B5EF4-FFF2-40B4-BE49-F238E27FC236}">
                <a16:creationId xmlns:a16="http://schemas.microsoft.com/office/drawing/2014/main" xmlns="" id="{00000000-0008-0000-0300-00000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3133852" cy="866395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581339</xdr:colOff>
      <xdr:row>30</xdr:row>
      <xdr:rowOff>241343</xdr:rowOff>
    </xdr:from>
    <xdr:to>
      <xdr:col>20</xdr:col>
      <xdr:colOff>371055</xdr:colOff>
      <xdr:row>34</xdr:row>
      <xdr:rowOff>111764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8328C42D-3816-8443-BEB9-D4F612BAFCAE}"/>
            </a:ext>
          </a:extLst>
        </xdr:cNvPr>
        <xdr:cNvSpPr txBox="1"/>
      </xdr:nvSpPr>
      <xdr:spPr>
        <a:xfrm>
          <a:off x="13040039" y="10820443"/>
          <a:ext cx="1847116" cy="74672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="" xmlns:r="http://schemas.openxmlformats.org/officeDocument/2006/relationships" xmlns:m="http://schemas.openxmlformats.org/officeDocument/2006/math" xmlns:a14="http://schemas.microsoft.com/office/drawing/2010/main" xmlns:ma14="http://schemas.microsoft.com/office/mac/drawingml/2011/main" val="1"/>
          </a:ext>
        </a:extLst>
      </xdr:spPr>
      <xdr:txBody>
        <a:bodyPr wrap="square" lIns="45719" tIns="45719" rIns="45719" bIns="45719" numCol="1" anchor="ctr">
          <a:noAutofit/>
        </a:bodyPr>
        <a:lstStyle/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Kessis Dalapicola Rodrigues</a:t>
          </a: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Analista Legislativo</a:t>
          </a:r>
        </a:p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sz="1200" b="0" i="0" u="none" strike="noStrike" cap="none" spc="0" baseline="0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Engenheiro Civil </a:t>
          </a:r>
        </a:p>
      </xdr:txBody>
    </xdr:sp>
    <xdr:clientData/>
  </xdr:twoCellAnchor>
  <xdr:twoCellAnchor>
    <xdr:from>
      <xdr:col>17</xdr:col>
      <xdr:colOff>572861</xdr:colOff>
      <xdr:row>30</xdr:row>
      <xdr:rowOff>265339</xdr:rowOff>
    </xdr:from>
    <xdr:to>
      <xdr:col>20</xdr:col>
      <xdr:colOff>640896</xdr:colOff>
      <xdr:row>30</xdr:row>
      <xdr:rowOff>265339</xdr:rowOff>
    </xdr:to>
    <xdr:sp macro="" textlink="">
      <xdr:nvSpPr>
        <xdr:cNvPr id="3" name="Conector reto 2">
          <a:extLst>
            <a:ext uri="{FF2B5EF4-FFF2-40B4-BE49-F238E27FC236}">
              <a16:creationId xmlns:a16="http://schemas.microsoft.com/office/drawing/2014/main" xmlns="" id="{CD2EBE9F-E61F-ED48-81ED-26E91F16519A}"/>
            </a:ext>
          </a:extLst>
        </xdr:cNvPr>
        <xdr:cNvSpPr/>
      </xdr:nvSpPr>
      <xdr:spPr>
        <a:xfrm>
          <a:off x="13031561" y="10844439"/>
          <a:ext cx="2125435" cy="0"/>
        </a:xfrm>
        <a:prstGeom prst="line">
          <a:avLst/>
        </a:prstGeom>
        <a:noFill/>
        <a:ln w="9525" cap="flat">
          <a:solidFill>
            <a:srgbClr val="000000"/>
          </a:solidFill>
          <a:prstDash val="solid"/>
          <a:round/>
        </a:ln>
        <a:effectLst/>
      </xdr:spPr>
      <xdr:txBody>
        <a:bodyPr/>
        <a:lstStyle/>
        <a:p>
          <a:endParaRPr/>
        </a:p>
      </xdr:txBody>
    </xdr:sp>
    <xdr:clientData/>
  </xdr:twoCellAnchor>
  <xdr:twoCellAnchor>
    <xdr:from>
      <xdr:col>1</xdr:col>
      <xdr:colOff>64008</xdr:colOff>
      <xdr:row>1</xdr:row>
      <xdr:rowOff>82295</xdr:rowOff>
    </xdr:from>
    <xdr:to>
      <xdr:col>2</xdr:col>
      <xdr:colOff>822960</xdr:colOff>
      <xdr:row>4</xdr:row>
      <xdr:rowOff>0</xdr:rowOff>
    </xdr:to>
    <xdr:grpSp>
      <xdr:nvGrpSpPr>
        <xdr:cNvPr id="4" name="Group 12">
          <a:extLst>
            <a:ext uri="{FF2B5EF4-FFF2-40B4-BE49-F238E27FC236}">
              <a16:creationId xmlns:a16="http://schemas.microsoft.com/office/drawing/2014/main" xmlns="" id="{9C7C71AC-B7BC-FF42-A225-86354A5FCBA5}"/>
            </a:ext>
          </a:extLst>
        </xdr:cNvPr>
        <xdr:cNvGrpSpPr/>
      </xdr:nvGrpSpPr>
      <xdr:grpSpPr>
        <a:xfrm>
          <a:off x="159258" y="177545"/>
          <a:ext cx="2441702" cy="870205"/>
          <a:chOff x="0" y="0"/>
          <a:chExt cx="3133851" cy="866394"/>
        </a:xfrm>
      </xdr:grpSpPr>
      <xdr:sp macro="" textlink="">
        <xdr:nvSpPr>
          <xdr:cNvPr id="5" name="Shape 10">
            <a:extLst>
              <a:ext uri="{FF2B5EF4-FFF2-40B4-BE49-F238E27FC236}">
                <a16:creationId xmlns:a16="http://schemas.microsoft.com/office/drawing/2014/main" xmlns="" id="{0DFBE2AE-1851-0E45-BCAC-EC2CC1E6487D}"/>
              </a:ext>
            </a:extLst>
          </xdr:cNvPr>
          <xdr:cNvSpPr/>
        </xdr:nvSpPr>
        <xdr:spPr>
          <a:xfrm>
            <a:off x="0" y="0"/>
            <a:ext cx="3133852" cy="866395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6" name="image1.pdf">
            <a:extLst>
              <a:ext uri="{FF2B5EF4-FFF2-40B4-BE49-F238E27FC236}">
                <a16:creationId xmlns:a16="http://schemas.microsoft.com/office/drawing/2014/main" xmlns="" id="{ECBB329F-BC61-A94D-8853-81A3EED0F63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3133852" cy="866395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73152</xdr:colOff>
      <xdr:row>1</xdr:row>
      <xdr:rowOff>54863</xdr:rowOff>
    </xdr:from>
    <xdr:to>
      <xdr:col>3</xdr:col>
      <xdr:colOff>2569464</xdr:colOff>
      <xdr:row>4</xdr:row>
      <xdr:rowOff>54863</xdr:rowOff>
    </xdr:to>
    <xdr:grpSp>
      <xdr:nvGrpSpPr>
        <xdr:cNvPr id="16" name="Group 16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GrpSpPr/>
      </xdr:nvGrpSpPr>
      <xdr:grpSpPr>
        <a:xfrm>
          <a:off x="930402" y="150113"/>
          <a:ext cx="3326348" cy="557893"/>
          <a:chOff x="0" y="0"/>
          <a:chExt cx="3436111" cy="556259"/>
        </a:xfrm>
      </xdr:grpSpPr>
      <xdr:sp macro="" textlink="">
        <xdr:nvSpPr>
          <xdr:cNvPr id="14" name="Shape 14">
            <a:extLst>
              <a:ext uri="{FF2B5EF4-FFF2-40B4-BE49-F238E27FC236}">
                <a16:creationId xmlns:a16="http://schemas.microsoft.com/office/drawing/2014/main" xmlns="" id="{00000000-0008-0000-0400-00000E000000}"/>
              </a:ext>
            </a:extLst>
          </xdr:cNvPr>
          <xdr:cNvSpPr/>
        </xdr:nvSpPr>
        <xdr:spPr>
          <a:xfrm>
            <a:off x="0" y="0"/>
            <a:ext cx="3436112" cy="556260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15" name="image1.pdf">
            <a:extLst>
              <a:ext uri="{FF2B5EF4-FFF2-40B4-BE49-F238E27FC236}">
                <a16:creationId xmlns:a16="http://schemas.microsoft.com/office/drawing/2014/main" xmlns="" id="{00000000-0008-0000-04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3436112" cy="556260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  <xdr:twoCellAnchor>
    <xdr:from>
      <xdr:col>11</xdr:col>
      <xdr:colOff>54864</xdr:colOff>
      <xdr:row>1</xdr:row>
      <xdr:rowOff>54863</xdr:rowOff>
    </xdr:from>
    <xdr:to>
      <xdr:col>12</xdr:col>
      <xdr:colOff>2551176</xdr:colOff>
      <xdr:row>4</xdr:row>
      <xdr:rowOff>54863</xdr:rowOff>
    </xdr:to>
    <xdr:grpSp>
      <xdr:nvGrpSpPr>
        <xdr:cNvPr id="19" name="Group 19">
          <a:extLst>
            <a:ext uri="{FF2B5EF4-FFF2-40B4-BE49-F238E27FC236}">
              <a16:creationId xmlns:a16="http://schemas.microsoft.com/office/drawing/2014/main" xmlns="" id="{00000000-0008-0000-0400-000013000000}"/>
            </a:ext>
          </a:extLst>
        </xdr:cNvPr>
        <xdr:cNvGrpSpPr/>
      </xdr:nvGrpSpPr>
      <xdr:grpSpPr>
        <a:xfrm>
          <a:off x="10423507" y="150113"/>
          <a:ext cx="3326348" cy="557893"/>
          <a:chOff x="0" y="0"/>
          <a:chExt cx="3436111" cy="556259"/>
        </a:xfrm>
      </xdr:grpSpPr>
      <xdr:sp macro="" textlink="">
        <xdr:nvSpPr>
          <xdr:cNvPr id="17" name="Shape 17">
            <a:extLst>
              <a:ext uri="{FF2B5EF4-FFF2-40B4-BE49-F238E27FC236}">
                <a16:creationId xmlns:a16="http://schemas.microsoft.com/office/drawing/2014/main" xmlns="" id="{00000000-0008-0000-0400-000011000000}"/>
              </a:ext>
            </a:extLst>
          </xdr:cNvPr>
          <xdr:cNvSpPr/>
        </xdr:nvSpPr>
        <xdr:spPr>
          <a:xfrm>
            <a:off x="0" y="0"/>
            <a:ext cx="3436112" cy="556260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18" name="image1.pdf">
            <a:extLst>
              <a:ext uri="{FF2B5EF4-FFF2-40B4-BE49-F238E27FC236}">
                <a16:creationId xmlns:a16="http://schemas.microsoft.com/office/drawing/2014/main" xmlns="" id="{00000000-0008-0000-0400-00001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3436112" cy="556260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73152</xdr:colOff>
      <xdr:row>1</xdr:row>
      <xdr:rowOff>54863</xdr:rowOff>
    </xdr:from>
    <xdr:to>
      <xdr:col>3</xdr:col>
      <xdr:colOff>2569464</xdr:colOff>
      <xdr:row>4</xdr:row>
      <xdr:rowOff>54863</xdr:rowOff>
    </xdr:to>
    <xdr:grpSp>
      <xdr:nvGrpSpPr>
        <xdr:cNvPr id="2" name="Group 16">
          <a:extLst>
            <a:ext uri="{FF2B5EF4-FFF2-40B4-BE49-F238E27FC236}">
              <a16:creationId xmlns:a16="http://schemas.microsoft.com/office/drawing/2014/main" xmlns="" id="{00000000-0008-0000-0400-000010000000}"/>
            </a:ext>
          </a:extLst>
        </xdr:cNvPr>
        <xdr:cNvGrpSpPr/>
      </xdr:nvGrpSpPr>
      <xdr:grpSpPr>
        <a:xfrm>
          <a:off x="930402" y="150113"/>
          <a:ext cx="3326348" cy="557893"/>
          <a:chOff x="0" y="0"/>
          <a:chExt cx="3436111" cy="556259"/>
        </a:xfrm>
      </xdr:grpSpPr>
      <xdr:sp macro="" textlink="">
        <xdr:nvSpPr>
          <xdr:cNvPr id="3" name="Shape 14">
            <a:extLst>
              <a:ext uri="{FF2B5EF4-FFF2-40B4-BE49-F238E27FC236}">
                <a16:creationId xmlns:a16="http://schemas.microsoft.com/office/drawing/2014/main" xmlns="" id="{00000000-0008-0000-0400-00000E000000}"/>
              </a:ext>
            </a:extLst>
          </xdr:cNvPr>
          <xdr:cNvSpPr/>
        </xdr:nvSpPr>
        <xdr:spPr>
          <a:xfrm>
            <a:off x="0" y="0"/>
            <a:ext cx="3436112" cy="556260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4" name="image1.pdf">
            <a:extLst>
              <a:ext uri="{FF2B5EF4-FFF2-40B4-BE49-F238E27FC236}">
                <a16:creationId xmlns:a16="http://schemas.microsoft.com/office/drawing/2014/main" xmlns="" id="{00000000-0008-0000-04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3436112" cy="556260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  <xdr:twoCellAnchor>
    <xdr:from>
      <xdr:col>11</xdr:col>
      <xdr:colOff>54864</xdr:colOff>
      <xdr:row>1</xdr:row>
      <xdr:rowOff>54863</xdr:rowOff>
    </xdr:from>
    <xdr:to>
      <xdr:col>12</xdr:col>
      <xdr:colOff>2551176</xdr:colOff>
      <xdr:row>4</xdr:row>
      <xdr:rowOff>54863</xdr:rowOff>
    </xdr:to>
    <xdr:grpSp>
      <xdr:nvGrpSpPr>
        <xdr:cNvPr id="5" name="Group 19">
          <a:extLst>
            <a:ext uri="{FF2B5EF4-FFF2-40B4-BE49-F238E27FC236}">
              <a16:creationId xmlns:a16="http://schemas.microsoft.com/office/drawing/2014/main" xmlns="" id="{00000000-0008-0000-0400-000013000000}"/>
            </a:ext>
          </a:extLst>
        </xdr:cNvPr>
        <xdr:cNvGrpSpPr/>
      </xdr:nvGrpSpPr>
      <xdr:grpSpPr>
        <a:xfrm>
          <a:off x="10423507" y="150113"/>
          <a:ext cx="3326348" cy="557893"/>
          <a:chOff x="0" y="0"/>
          <a:chExt cx="3436111" cy="556259"/>
        </a:xfrm>
      </xdr:grpSpPr>
      <xdr:sp macro="" textlink="">
        <xdr:nvSpPr>
          <xdr:cNvPr id="6" name="Shape 17">
            <a:extLst>
              <a:ext uri="{FF2B5EF4-FFF2-40B4-BE49-F238E27FC236}">
                <a16:creationId xmlns:a16="http://schemas.microsoft.com/office/drawing/2014/main" xmlns="" id="{00000000-0008-0000-0400-000011000000}"/>
              </a:ext>
            </a:extLst>
          </xdr:cNvPr>
          <xdr:cNvSpPr/>
        </xdr:nvSpPr>
        <xdr:spPr>
          <a:xfrm>
            <a:off x="0" y="0"/>
            <a:ext cx="3436112" cy="556260"/>
          </a:xfrm>
          <a:prstGeom prst="rect">
            <a:avLst/>
          </a:prstGeom>
          <a:solidFill>
            <a:srgbClr val="FFFFFF"/>
          </a:solidFill>
          <a:ln w="12700" cap="flat">
            <a:noFill/>
            <a:miter lim="400000"/>
          </a:ln>
          <a:effectLst/>
        </xdr:spPr>
        <xdr:txBody>
          <a:bodyPr/>
          <a:lstStyle/>
          <a:p>
            <a:endParaRPr/>
          </a:p>
        </xdr:txBody>
      </xdr:sp>
      <xdr:pic>
        <xdr:nvPicPr>
          <xdr:cNvPr id="7" name="image1.pdf">
            <a:extLst>
              <a:ext uri="{FF2B5EF4-FFF2-40B4-BE49-F238E27FC236}">
                <a16:creationId xmlns:a16="http://schemas.microsoft.com/office/drawing/2014/main" xmlns="" id="{00000000-0008-0000-0400-00001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0"/>
            <a:ext cx="3436112" cy="556260"/>
          </a:xfrm>
          <a:prstGeom prst="rect">
            <a:avLst/>
          </a:prstGeom>
          <a:ln w="9525" cap="flat">
            <a:solidFill>
              <a:srgbClr val="000000"/>
            </a:solidFill>
            <a:prstDash val="solid"/>
            <a:round/>
          </a:ln>
          <a:effectLst/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Tema do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ema do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o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8"/>
  <sheetViews>
    <sheetView showGridLines="0" workbookViewId="0"/>
  </sheetViews>
  <sheetFormatPr defaultColWidth="10" defaultRowHeight="13.15" customHeight="1"/>
  <cols>
    <col min="1" max="1" width="2" customWidth="1"/>
    <col min="2" max="4" width="30.42578125" customWidth="1"/>
  </cols>
  <sheetData>
    <row r="3" spans="2:4" ht="49.9" customHeight="1">
      <c r="B3" s="378" t="s">
        <v>0</v>
      </c>
      <c r="C3" s="379"/>
      <c r="D3" s="379"/>
    </row>
    <row r="7" spans="2:4" ht="18.75">
      <c r="B7" s="1" t="s">
        <v>1</v>
      </c>
      <c r="C7" s="1" t="s">
        <v>2</v>
      </c>
      <c r="D7" s="1" t="s">
        <v>3</v>
      </c>
    </row>
    <row r="9" spans="2:4" ht="15.75">
      <c r="B9" s="2" t="s">
        <v>4</v>
      </c>
      <c r="C9" s="2"/>
      <c r="D9" s="2"/>
    </row>
    <row r="10" spans="2:4" ht="15.75">
      <c r="B10" s="3"/>
      <c r="C10" s="3" t="s">
        <v>5</v>
      </c>
      <c r="D10" s="4" t="s">
        <v>4</v>
      </c>
    </row>
    <row r="11" spans="2:4" ht="15.75">
      <c r="B11" s="2" t="s">
        <v>70</v>
      </c>
      <c r="C11" s="2"/>
      <c r="D11" s="2"/>
    </row>
    <row r="12" spans="2:4" ht="15.75">
      <c r="B12" s="3"/>
      <c r="C12" s="3" t="s">
        <v>5</v>
      </c>
      <c r="D12" s="4" t="s">
        <v>70</v>
      </c>
    </row>
    <row r="13" spans="2:4" ht="15.75">
      <c r="B13" s="2" t="s">
        <v>74</v>
      </c>
      <c r="C13" s="2"/>
      <c r="D13" s="2"/>
    </row>
    <row r="14" spans="2:4" ht="15.75">
      <c r="B14" s="3"/>
      <c r="C14" s="3" t="s">
        <v>5</v>
      </c>
      <c r="D14" s="4" t="s">
        <v>74</v>
      </c>
    </row>
    <row r="15" spans="2:4" ht="15.75">
      <c r="B15" s="2" t="s">
        <v>75</v>
      </c>
      <c r="C15" s="2"/>
      <c r="D15" s="2"/>
    </row>
    <row r="16" spans="2:4" ht="15.75">
      <c r="B16" s="3"/>
      <c r="C16" s="3" t="s">
        <v>5</v>
      </c>
      <c r="D16" s="4" t="s">
        <v>75</v>
      </c>
    </row>
    <row r="17" spans="2:4" ht="15.75">
      <c r="B17" s="2" t="s">
        <v>146</v>
      </c>
      <c r="C17" s="2"/>
      <c r="D17" s="2"/>
    </row>
    <row r="18" spans="2:4" ht="15.75">
      <c r="B18" s="3"/>
      <c r="C18" s="3" t="s">
        <v>5</v>
      </c>
      <c r="D18" s="4" t="s">
        <v>146</v>
      </c>
    </row>
  </sheetData>
  <mergeCells count="1">
    <mergeCell ref="B3:D3"/>
  </mergeCells>
  <hyperlinks>
    <hyperlink ref="D10" location="'BDI SERVIÇOS deso REFERÊNCI'!R1C1" display="BDI SERVIÇOS deso REFERÊNCI"/>
    <hyperlink ref="D12" location="'BDI SERVIÇOS deso PREENCHER'!R1C1" display="BDI SERVIÇOS deso PREENCHER"/>
    <hyperlink ref="D14" location="'BDI SERVIÇOS não deso REFERÊNCI'!R1C1" display="BDI SERVIÇOS não deso REFERÊNCI"/>
    <hyperlink ref="D16" location="'Leis Sociais REFERÊNCIA'!R1C1" display="Leis Sociais REFERÊNCIA"/>
    <hyperlink ref="D18" location="'Leis Sociais PREENCHER'!R1C1" display="Leis Sociais PREENCHER"/>
  </hyperlinks>
  <pageMargins left="0.511811024" right="0.511811024" top="0.78740157499999996" bottom="0.78740157499999996" header="0.31496062000000002" footer="0.31496062000000002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159"/>
  <sheetViews>
    <sheetView showGridLines="0" tabSelected="1" zoomScale="55" zoomScaleNormal="55" workbookViewId="0">
      <selection activeCell="N6" sqref="N6:Q6"/>
    </sheetView>
  </sheetViews>
  <sheetFormatPr defaultColWidth="8.7109375" defaultRowHeight="13.15" customHeight="1"/>
  <cols>
    <col min="1" max="1" width="1.42578125" style="5" customWidth="1"/>
    <col min="2" max="2" width="25.140625" style="5" customWidth="1"/>
    <col min="3" max="3" width="20.7109375" style="5" customWidth="1"/>
    <col min="4" max="4" width="4" style="5" customWidth="1"/>
    <col min="5" max="5" width="2" style="5" customWidth="1"/>
    <col min="6" max="6" width="20.7109375" style="5" customWidth="1"/>
    <col min="7" max="7" width="4" style="5" customWidth="1"/>
    <col min="8" max="8" width="1.7109375" style="5" customWidth="1"/>
    <col min="9" max="9" width="20.7109375" style="5" customWidth="1"/>
    <col min="10" max="10" width="4" style="5" customWidth="1"/>
    <col min="11" max="11" width="5.42578125" style="5" customWidth="1"/>
    <col min="12" max="12" width="20.7109375" style="5" customWidth="1"/>
    <col min="13" max="13" width="4" style="5" customWidth="1"/>
    <col min="14" max="14" width="1.7109375" style="5" customWidth="1"/>
    <col min="15" max="15" width="20.7109375" style="5" customWidth="1"/>
    <col min="16" max="16" width="4" style="5" customWidth="1"/>
    <col min="17" max="17" width="1.7109375" style="5" customWidth="1"/>
    <col min="18" max="18" width="20.7109375" style="5" customWidth="1"/>
    <col min="19" max="19" width="4" style="5" customWidth="1"/>
    <col min="20" max="20" width="2.140625" style="5" customWidth="1"/>
    <col min="21" max="21" width="20.7109375" style="5" customWidth="1"/>
    <col min="22" max="22" width="4" style="5" customWidth="1"/>
    <col min="23" max="23" width="2.140625" style="5" customWidth="1"/>
    <col min="24" max="24" width="20.7109375" style="5" customWidth="1"/>
    <col min="25" max="25" width="27.85546875" style="5" customWidth="1"/>
    <col min="26" max="29" width="8.7109375" style="5" customWidth="1"/>
    <col min="30" max="30" width="25.140625" style="5" customWidth="1"/>
    <col min="31" max="105" width="8.7109375" style="5" customWidth="1"/>
    <col min="106" max="16384" width="8.7109375" style="5"/>
  </cols>
  <sheetData>
    <row r="1" spans="1:104" ht="7.9" customHeight="1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9"/>
    </row>
    <row r="2" spans="1:104" ht="25.15" customHeight="1">
      <c r="A2" s="10"/>
      <c r="B2" s="11"/>
      <c r="C2" s="12"/>
      <c r="D2" s="13" t="s">
        <v>6</v>
      </c>
      <c r="E2" s="12"/>
      <c r="F2" s="12"/>
      <c r="G2" s="12"/>
      <c r="H2" s="12"/>
      <c r="I2" s="12"/>
      <c r="J2" s="12"/>
      <c r="K2" s="14"/>
      <c r="L2" s="397" t="s">
        <v>7</v>
      </c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9"/>
      <c r="Z2" s="15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7"/>
    </row>
    <row r="3" spans="1:104" ht="25.15" customHeight="1">
      <c r="A3" s="10"/>
      <c r="B3" s="18"/>
      <c r="C3" s="19"/>
      <c r="D3" s="20" t="s">
        <v>153</v>
      </c>
      <c r="E3" s="19"/>
      <c r="F3" s="19"/>
      <c r="G3" s="19"/>
      <c r="H3" s="19"/>
      <c r="I3" s="19"/>
      <c r="J3" s="19"/>
      <c r="K3" s="21"/>
      <c r="L3" s="22" t="s">
        <v>8</v>
      </c>
      <c r="M3" s="23" t="s">
        <v>162</v>
      </c>
      <c r="N3" s="24"/>
      <c r="O3" s="24"/>
      <c r="P3" s="25"/>
      <c r="Q3" s="25"/>
      <c r="R3" s="25"/>
      <c r="S3" s="24"/>
      <c r="T3" s="24"/>
      <c r="U3" s="24"/>
      <c r="V3" s="26"/>
      <c r="W3" s="26"/>
      <c r="X3" s="26"/>
      <c r="Y3" s="27"/>
      <c r="Z3" s="15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7"/>
    </row>
    <row r="4" spans="1:104" ht="25.15" customHeight="1">
      <c r="A4" s="10"/>
      <c r="B4" s="28"/>
      <c r="C4" s="29"/>
      <c r="D4" s="20" t="s">
        <v>154</v>
      </c>
      <c r="E4" s="30"/>
      <c r="F4" s="30"/>
      <c r="G4" s="30"/>
      <c r="H4" s="30"/>
      <c r="I4" s="30"/>
      <c r="J4" s="30"/>
      <c r="K4" s="31"/>
      <c r="L4" s="32" t="s">
        <v>10</v>
      </c>
      <c r="M4" s="33" t="s">
        <v>11</v>
      </c>
      <c r="N4" s="34"/>
      <c r="O4" s="34"/>
      <c r="P4" s="34"/>
      <c r="Q4" s="35"/>
      <c r="R4" s="36"/>
      <c r="S4" s="37"/>
      <c r="T4" s="37"/>
      <c r="U4" s="37"/>
      <c r="V4" s="38"/>
      <c r="W4" s="38"/>
      <c r="X4" s="38"/>
      <c r="Y4" s="39"/>
      <c r="Z4" s="1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7"/>
    </row>
    <row r="5" spans="1:104" ht="25.15" customHeight="1">
      <c r="A5" s="10"/>
      <c r="B5" s="28"/>
      <c r="C5" s="40"/>
      <c r="D5" s="41"/>
      <c r="E5" s="30"/>
      <c r="F5" s="30"/>
      <c r="G5" s="30"/>
      <c r="H5" s="30"/>
      <c r="I5" s="30"/>
      <c r="J5" s="30"/>
      <c r="K5" s="31"/>
      <c r="L5" s="42"/>
      <c r="M5" s="16"/>
      <c r="N5" s="16"/>
      <c r="O5" s="377" t="s">
        <v>148</v>
      </c>
      <c r="P5" s="376" t="s">
        <v>161</v>
      </c>
      <c r="Q5" s="376"/>
      <c r="R5" s="376"/>
      <c r="S5" s="37"/>
      <c r="T5" s="37"/>
      <c r="U5" s="37"/>
      <c r="V5" s="38"/>
      <c r="W5" s="38"/>
      <c r="X5" s="38"/>
      <c r="Y5" s="39"/>
      <c r="Z5" s="15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7"/>
    </row>
    <row r="6" spans="1:104" ht="25.15" customHeight="1">
      <c r="A6" s="10"/>
      <c r="B6" s="43"/>
      <c r="C6" s="44"/>
      <c r="D6" s="44"/>
      <c r="E6" s="44"/>
      <c r="F6" s="44"/>
      <c r="G6" s="44"/>
      <c r="H6" s="44"/>
      <c r="I6" s="44"/>
      <c r="J6" s="44"/>
      <c r="K6" s="45"/>
      <c r="L6" s="46" t="s">
        <v>13</v>
      </c>
      <c r="M6" s="47"/>
      <c r="N6" s="47"/>
      <c r="O6" s="47"/>
      <c r="P6" s="47"/>
      <c r="Q6" s="47"/>
      <c r="R6" s="47"/>
      <c r="S6" s="48"/>
      <c r="T6" s="48"/>
      <c r="U6" s="49"/>
      <c r="V6" s="48"/>
      <c r="W6" s="48"/>
      <c r="X6" s="48"/>
      <c r="Y6" s="50"/>
      <c r="Z6" s="15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7"/>
    </row>
    <row r="7" spans="1:104" ht="19.899999999999999" customHeight="1">
      <c r="A7" s="10"/>
      <c r="B7" s="51" t="s">
        <v>14</v>
      </c>
      <c r="C7" s="51" t="s">
        <v>15</v>
      </c>
      <c r="D7" s="400" t="s">
        <v>16</v>
      </c>
      <c r="E7" s="401"/>
      <c r="F7" s="52" t="s">
        <v>17</v>
      </c>
      <c r="G7" s="53"/>
      <c r="H7" s="53"/>
      <c r="I7" s="53"/>
      <c r="J7" s="53"/>
      <c r="K7" s="54"/>
      <c r="L7" s="52" t="s">
        <v>18</v>
      </c>
      <c r="M7" s="55"/>
      <c r="N7" s="56" t="s">
        <v>15</v>
      </c>
      <c r="O7" s="57"/>
      <c r="P7" s="51" t="s">
        <v>16</v>
      </c>
      <c r="Q7" s="58" t="s">
        <v>19</v>
      </c>
      <c r="R7" s="59"/>
      <c r="S7" s="60"/>
      <c r="T7" s="55"/>
      <c r="U7" s="51" t="s">
        <v>15</v>
      </c>
      <c r="V7" s="51" t="s">
        <v>16</v>
      </c>
      <c r="W7" s="61" t="s">
        <v>17</v>
      </c>
      <c r="X7" s="62"/>
      <c r="Y7" s="55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7"/>
    </row>
    <row r="8" spans="1:104" ht="19.899999999999999" customHeight="1">
      <c r="A8" s="10"/>
      <c r="B8" s="63" t="s">
        <v>20</v>
      </c>
      <c r="C8" s="64"/>
      <c r="D8" s="65"/>
      <c r="E8" s="66"/>
      <c r="F8" s="65"/>
      <c r="G8" s="67"/>
      <c r="H8" s="67"/>
      <c r="I8" s="68"/>
      <c r="J8" s="67"/>
      <c r="K8" s="69"/>
      <c r="L8" s="70"/>
      <c r="M8" s="71"/>
      <c r="N8" s="70"/>
      <c r="O8" s="69"/>
      <c r="P8" s="64"/>
      <c r="Q8" s="72" t="s">
        <v>21</v>
      </c>
      <c r="R8" s="73"/>
      <c r="S8" s="74"/>
      <c r="T8" s="71"/>
      <c r="U8" s="75"/>
      <c r="V8" s="64"/>
      <c r="W8" s="70"/>
      <c r="X8" s="74"/>
      <c r="Y8" s="71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7"/>
    </row>
    <row r="9" spans="1:104" ht="30" customHeight="1">
      <c r="A9" s="10"/>
      <c r="B9" s="76" t="s">
        <v>22</v>
      </c>
      <c r="C9" s="77">
        <v>4</v>
      </c>
      <c r="D9" s="381" t="s">
        <v>16</v>
      </c>
      <c r="E9" s="382"/>
      <c r="F9" s="78" t="s">
        <v>23</v>
      </c>
      <c r="G9" s="79"/>
      <c r="H9" s="79"/>
      <c r="I9" s="80"/>
      <c r="J9" s="79"/>
      <c r="K9" s="81"/>
      <c r="L9" s="82" t="s">
        <v>24</v>
      </c>
      <c r="M9" s="83"/>
      <c r="N9" s="84"/>
      <c r="O9" s="85">
        <v>0.65</v>
      </c>
      <c r="P9" s="86" t="s">
        <v>16</v>
      </c>
      <c r="Q9" s="87" t="s">
        <v>25</v>
      </c>
      <c r="R9" s="79"/>
      <c r="S9" s="79"/>
      <c r="T9" s="81"/>
      <c r="U9" s="88">
        <v>0.4</v>
      </c>
      <c r="V9" s="86" t="s">
        <v>16</v>
      </c>
      <c r="W9" s="87" t="s">
        <v>26</v>
      </c>
      <c r="X9" s="89"/>
      <c r="Y9" s="81"/>
      <c r="Z9" s="1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7"/>
    </row>
    <row r="10" spans="1:104" ht="30" customHeight="1">
      <c r="A10" s="10"/>
      <c r="B10" s="76" t="s">
        <v>27</v>
      </c>
      <c r="C10" s="77">
        <v>6.16</v>
      </c>
      <c r="D10" s="381" t="s">
        <v>16</v>
      </c>
      <c r="E10" s="382"/>
      <c r="F10" s="78" t="s">
        <v>23</v>
      </c>
      <c r="G10" s="79"/>
      <c r="H10" s="79"/>
      <c r="I10" s="79"/>
      <c r="J10" s="79"/>
      <c r="K10" s="81"/>
      <c r="L10" s="82" t="s">
        <v>28</v>
      </c>
      <c r="M10" s="83"/>
      <c r="N10" s="84"/>
      <c r="O10" s="85">
        <v>3</v>
      </c>
      <c r="P10" s="86" t="s">
        <v>16</v>
      </c>
      <c r="Q10" s="87" t="s">
        <v>29</v>
      </c>
      <c r="R10" s="79"/>
      <c r="S10" s="79"/>
      <c r="T10" s="81"/>
      <c r="U10" s="88">
        <v>0.4</v>
      </c>
      <c r="V10" s="86" t="s">
        <v>16</v>
      </c>
      <c r="W10" s="87" t="s">
        <v>26</v>
      </c>
      <c r="X10" s="89"/>
      <c r="Y10" s="81"/>
      <c r="Z10" s="15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7"/>
    </row>
    <row r="11" spans="1:104" ht="30" customHeight="1">
      <c r="A11" s="10"/>
      <c r="B11" s="76" t="s">
        <v>18</v>
      </c>
      <c r="C11" s="88">
        <f>SUM(O9:O12)</f>
        <v>13.15</v>
      </c>
      <c r="D11" s="381" t="s">
        <v>16</v>
      </c>
      <c r="E11" s="382"/>
      <c r="F11" s="78" t="s">
        <v>30</v>
      </c>
      <c r="G11" s="79"/>
      <c r="H11" s="79"/>
      <c r="I11" s="79"/>
      <c r="J11" s="79"/>
      <c r="K11" s="81"/>
      <c r="L11" s="82" t="s">
        <v>31</v>
      </c>
      <c r="M11" s="90"/>
      <c r="N11" s="84"/>
      <c r="O11" s="85">
        <v>5</v>
      </c>
      <c r="P11" s="86" t="s">
        <v>16</v>
      </c>
      <c r="Q11" s="87" t="s">
        <v>32</v>
      </c>
      <c r="R11" s="91"/>
      <c r="S11" s="79"/>
      <c r="T11" s="81"/>
      <c r="U11" s="88">
        <v>1.27</v>
      </c>
      <c r="V11" s="86" t="s">
        <v>16</v>
      </c>
      <c r="W11" s="87" t="s">
        <v>26</v>
      </c>
      <c r="X11" s="89"/>
      <c r="Y11" s="81"/>
      <c r="Z11" s="15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7"/>
    </row>
    <row r="12" spans="1:104" ht="30" customHeight="1">
      <c r="A12" s="10"/>
      <c r="B12" s="76" t="s">
        <v>33</v>
      </c>
      <c r="C12" s="88">
        <f>((U25^V25)-1)*100</f>
        <v>1.3961840746554932</v>
      </c>
      <c r="D12" s="381" t="s">
        <v>16</v>
      </c>
      <c r="E12" s="382"/>
      <c r="F12" s="78" t="s">
        <v>23</v>
      </c>
      <c r="G12" s="92">
        <v>0</v>
      </c>
      <c r="H12" s="79"/>
      <c r="I12" s="79"/>
      <c r="J12" s="79"/>
      <c r="K12" s="81"/>
      <c r="L12" s="82" t="s">
        <v>34</v>
      </c>
      <c r="M12" s="90"/>
      <c r="N12" s="84"/>
      <c r="O12" s="85">
        <v>4.5</v>
      </c>
      <c r="P12" s="93">
        <v>0</v>
      </c>
      <c r="Q12" s="94"/>
      <c r="R12" s="79"/>
      <c r="S12" s="79"/>
      <c r="T12" s="81"/>
      <c r="U12" s="95"/>
      <c r="V12" s="96"/>
      <c r="W12" s="94"/>
      <c r="X12" s="89"/>
      <c r="Y12" s="81"/>
      <c r="Z12" s="15"/>
      <c r="AA12" s="16"/>
      <c r="AB12" s="16"/>
      <c r="AC12" s="16"/>
      <c r="AD12" s="16"/>
      <c r="AE12" s="16"/>
      <c r="AF12" s="16"/>
      <c r="AG12" s="16"/>
      <c r="AH12" s="383"/>
      <c r="AI12" s="383"/>
      <c r="AJ12" s="383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7"/>
    </row>
    <row r="13" spans="1:104" ht="30" customHeight="1">
      <c r="A13" s="10"/>
      <c r="B13" s="97" t="s">
        <v>35</v>
      </c>
      <c r="C13" s="88">
        <f>SUM(U9:U11)</f>
        <v>2.0700000000000003</v>
      </c>
      <c r="D13" s="381" t="s">
        <v>16</v>
      </c>
      <c r="E13" s="382"/>
      <c r="F13" s="78" t="s">
        <v>23</v>
      </c>
      <c r="G13" s="79"/>
      <c r="H13" s="79"/>
      <c r="I13" s="79"/>
      <c r="J13" s="79"/>
      <c r="K13" s="81"/>
      <c r="L13" s="98"/>
      <c r="M13" s="99"/>
      <c r="N13" s="100"/>
      <c r="O13" s="101"/>
      <c r="P13" s="96"/>
      <c r="Q13" s="87" t="s">
        <v>36</v>
      </c>
      <c r="R13" s="79"/>
      <c r="S13" s="79"/>
      <c r="T13" s="81"/>
      <c r="U13" s="102">
        <v>25</v>
      </c>
      <c r="V13" s="96"/>
      <c r="W13" s="94"/>
      <c r="X13" s="89"/>
      <c r="Y13" s="81"/>
      <c r="Z13" s="15"/>
      <c r="AA13" s="16"/>
      <c r="AB13" s="16"/>
      <c r="AC13" s="16"/>
      <c r="AD13" s="103"/>
      <c r="AE13" s="384"/>
      <c r="AF13" s="384"/>
      <c r="AG13" s="384"/>
      <c r="AH13" s="384"/>
      <c r="AI13" s="384"/>
      <c r="AJ13" s="104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7"/>
    </row>
    <row r="14" spans="1:104" ht="30" customHeight="1">
      <c r="A14" s="10"/>
      <c r="B14" s="105"/>
      <c r="C14" s="106"/>
      <c r="D14" s="107"/>
      <c r="E14" s="108"/>
      <c r="F14" s="109"/>
      <c r="G14" s="110"/>
      <c r="H14" s="110"/>
      <c r="I14" s="110"/>
      <c r="J14" s="110"/>
      <c r="K14" s="111"/>
      <c r="L14" s="112"/>
      <c r="M14" s="113"/>
      <c r="N14" s="114"/>
      <c r="O14" s="115"/>
      <c r="P14" s="116"/>
      <c r="Q14" s="117" t="s">
        <v>37</v>
      </c>
      <c r="R14" s="110"/>
      <c r="S14" s="110"/>
      <c r="T14" s="111"/>
      <c r="U14" s="118">
        <v>15</v>
      </c>
      <c r="V14" s="119" t="s">
        <v>16</v>
      </c>
      <c r="W14" s="120"/>
      <c r="X14" s="121"/>
      <c r="Y14" s="111"/>
      <c r="Z14" s="15"/>
      <c r="AA14" s="16"/>
      <c r="AB14" s="16"/>
      <c r="AC14" s="16"/>
      <c r="AD14" s="16"/>
      <c r="AE14" s="16"/>
      <c r="AF14" s="16"/>
      <c r="AG14" s="16"/>
      <c r="AH14" s="16"/>
      <c r="AI14" s="385"/>
      <c r="AJ14" s="385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7"/>
    </row>
    <row r="15" spans="1:104" ht="30" customHeight="1">
      <c r="A15" s="10"/>
      <c r="B15" s="122" t="s">
        <v>38</v>
      </c>
      <c r="C15" s="123" t="s">
        <v>20</v>
      </c>
      <c r="D15" s="124" t="s">
        <v>39</v>
      </c>
      <c r="E15" s="62"/>
      <c r="F15" s="125" t="s">
        <v>40</v>
      </c>
      <c r="G15" s="126"/>
      <c r="H15" s="126"/>
      <c r="I15" s="127" t="s">
        <v>41</v>
      </c>
      <c r="J15" s="125" t="s">
        <v>42</v>
      </c>
      <c r="K15" s="128"/>
      <c r="L15" s="125" t="s">
        <v>43</v>
      </c>
      <c r="M15" s="125" t="s">
        <v>42</v>
      </c>
      <c r="N15" s="128"/>
      <c r="O15" s="125" t="s">
        <v>44</v>
      </c>
      <c r="P15" s="129" t="s">
        <v>45</v>
      </c>
      <c r="Q15" s="130"/>
      <c r="R15" s="131">
        <v>1</v>
      </c>
      <c r="S15" s="130"/>
      <c r="T15" s="130"/>
      <c r="U15" s="132"/>
      <c r="V15" s="132"/>
      <c r="W15" s="132"/>
      <c r="X15" s="132"/>
      <c r="Y15" s="133"/>
      <c r="Z15" s="15"/>
      <c r="AA15" s="16"/>
      <c r="AB15" s="16"/>
      <c r="AC15" s="16"/>
      <c r="AD15" s="134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7"/>
    </row>
    <row r="16" spans="1:104" ht="30" customHeight="1">
      <c r="A16" s="10"/>
      <c r="B16" s="135"/>
      <c r="C16" s="136"/>
      <c r="D16" s="137"/>
      <c r="E16" s="138"/>
      <c r="F16" s="139"/>
      <c r="G16" s="140"/>
      <c r="H16" s="139"/>
      <c r="I16" s="127" t="s">
        <v>46</v>
      </c>
      <c r="J16" s="140"/>
      <c r="K16" s="139"/>
      <c r="L16" s="139"/>
      <c r="M16" s="140"/>
      <c r="N16" s="139"/>
      <c r="O16" s="139"/>
      <c r="P16" s="141"/>
      <c r="Q16" s="142"/>
      <c r="R16" s="142"/>
      <c r="S16" s="141"/>
      <c r="T16" s="142"/>
      <c r="U16" s="143"/>
      <c r="V16" s="144"/>
      <c r="W16" s="145"/>
      <c r="X16" s="146"/>
      <c r="Y16" s="147"/>
      <c r="Z16" s="15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7"/>
    </row>
    <row r="17" spans="1:104" ht="30" customHeight="1">
      <c r="A17" s="10"/>
      <c r="B17" s="148"/>
      <c r="C17" s="149"/>
      <c r="D17" s="150"/>
      <c r="E17" s="151"/>
      <c r="F17" s="149"/>
      <c r="G17" s="150"/>
      <c r="H17" s="151"/>
      <c r="I17" s="152"/>
      <c r="J17" s="150"/>
      <c r="K17" s="151"/>
      <c r="L17" s="152"/>
      <c r="M17" s="150"/>
      <c r="N17" s="151"/>
      <c r="O17" s="152"/>
      <c r="P17" s="150"/>
      <c r="Q17" s="151"/>
      <c r="R17" s="153"/>
      <c r="S17" s="154"/>
      <c r="T17" s="155"/>
      <c r="U17" s="156"/>
      <c r="V17" s="157"/>
      <c r="W17" s="158"/>
      <c r="X17" s="159"/>
      <c r="Y17" s="160"/>
      <c r="Z17" s="15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7"/>
    </row>
    <row r="18" spans="1:104" ht="30" customHeight="1">
      <c r="A18" s="10"/>
      <c r="B18" s="161"/>
      <c r="C18" s="162" t="s">
        <v>47</v>
      </c>
      <c r="D18" s="163"/>
      <c r="E18" s="164" t="s">
        <v>48</v>
      </c>
      <c r="F18" s="165">
        <v>1</v>
      </c>
      <c r="G18" s="164" t="s">
        <v>49</v>
      </c>
      <c r="H18" s="166"/>
      <c r="I18" s="165">
        <f>(C9+C13)/100</f>
        <v>6.0700000000000004E-2</v>
      </c>
      <c r="J18" s="164" t="s">
        <v>50</v>
      </c>
      <c r="K18" s="164" t="s">
        <v>48</v>
      </c>
      <c r="L18" s="165">
        <f>1+C12/100</f>
        <v>1.0139618407465549</v>
      </c>
      <c r="M18" s="164" t="s">
        <v>50</v>
      </c>
      <c r="N18" s="164" t="s">
        <v>48</v>
      </c>
      <c r="O18" s="165">
        <f>1+C10/100</f>
        <v>1.0616000000000001</v>
      </c>
      <c r="P18" s="164" t="s">
        <v>50</v>
      </c>
      <c r="Q18" s="167" t="s">
        <v>45</v>
      </c>
      <c r="R18" s="168">
        <v>1</v>
      </c>
      <c r="S18" s="169"/>
      <c r="T18" s="170"/>
      <c r="U18" s="171"/>
      <c r="V18" s="172"/>
      <c r="W18" s="173"/>
      <c r="X18" s="174"/>
      <c r="Y18" s="175"/>
      <c r="Z18" s="15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7"/>
    </row>
    <row r="19" spans="1:104" ht="30" customHeight="1">
      <c r="A19" s="10"/>
      <c r="B19" s="161"/>
      <c r="C19" s="176"/>
      <c r="D19" s="177" t="s">
        <v>51</v>
      </c>
      <c r="E19" s="177" t="s">
        <v>45</v>
      </c>
      <c r="F19" s="178">
        <f>O9/100</f>
        <v>6.5000000000000006E-3</v>
      </c>
      <c r="G19" s="177" t="s">
        <v>45</v>
      </c>
      <c r="H19" s="179"/>
      <c r="I19" s="178">
        <f>O10/100</f>
        <v>0.03</v>
      </c>
      <c r="J19" s="177" t="s">
        <v>45</v>
      </c>
      <c r="K19" s="179"/>
      <c r="L19" s="178">
        <f>O11/100</f>
        <v>0.05</v>
      </c>
      <c r="M19" s="177" t="s">
        <v>45</v>
      </c>
      <c r="N19" s="179"/>
      <c r="O19" s="178">
        <f>O12/100</f>
        <v>4.4999999999999998E-2</v>
      </c>
      <c r="P19" s="177" t="s">
        <v>50</v>
      </c>
      <c r="Q19" s="180"/>
      <c r="R19" s="181"/>
      <c r="S19" s="182"/>
      <c r="T19" s="183"/>
      <c r="U19" s="171"/>
      <c r="V19" s="172"/>
      <c r="W19" s="173"/>
      <c r="X19" s="174"/>
      <c r="Y19" s="175"/>
      <c r="Z19" s="1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7"/>
    </row>
    <row r="20" spans="1:104" ht="30" customHeight="1">
      <c r="A20" s="10"/>
      <c r="B20" s="184"/>
      <c r="C20" s="185"/>
      <c r="D20" s="186"/>
      <c r="E20" s="186"/>
      <c r="F20" s="185"/>
      <c r="G20" s="186"/>
      <c r="H20" s="186"/>
      <c r="I20" s="187"/>
      <c r="J20" s="188"/>
      <c r="K20" s="189"/>
      <c r="L20" s="190" t="s">
        <v>52</v>
      </c>
      <c r="M20" s="189"/>
      <c r="N20" s="189"/>
      <c r="O20" s="191"/>
      <c r="P20" s="189"/>
      <c r="Q20" s="189"/>
      <c r="R20" s="189"/>
      <c r="S20" s="183"/>
      <c r="T20" s="183"/>
      <c r="U20" s="16"/>
      <c r="V20" s="16"/>
      <c r="W20" s="16"/>
      <c r="X20" s="16"/>
      <c r="Y20" s="175"/>
      <c r="Z20" s="15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7"/>
    </row>
    <row r="21" spans="1:104" ht="30" customHeight="1">
      <c r="A21" s="10"/>
      <c r="B21" s="161"/>
      <c r="C21" s="192" t="s">
        <v>20</v>
      </c>
      <c r="D21" s="193" t="s">
        <v>39</v>
      </c>
      <c r="E21" s="194"/>
      <c r="F21" s="165">
        <f>(F18+I18)*L18*O18</f>
        <v>1.141760698867831</v>
      </c>
      <c r="G21" s="167" t="s">
        <v>45</v>
      </c>
      <c r="H21" s="195"/>
      <c r="I21" s="196">
        <v>1</v>
      </c>
      <c r="J21" s="197"/>
      <c r="K21" s="183"/>
      <c r="L21" s="198" t="s">
        <v>53</v>
      </c>
      <c r="M21" s="183"/>
      <c r="N21" s="183"/>
      <c r="O21" s="183"/>
      <c r="P21" s="183"/>
      <c r="Q21" s="183"/>
      <c r="R21" s="199"/>
      <c r="S21" s="200"/>
      <c r="T21" s="200"/>
      <c r="U21" s="201"/>
      <c r="V21" s="201"/>
      <c r="W21" s="201"/>
      <c r="X21" s="201"/>
      <c r="Y21" s="175"/>
      <c r="Z21" s="15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7"/>
    </row>
    <row r="22" spans="1:104" ht="30" customHeight="1">
      <c r="A22" s="10"/>
      <c r="B22" s="202"/>
      <c r="C22" s="203"/>
      <c r="D22" s="204"/>
      <c r="E22" s="204"/>
      <c r="F22" s="178">
        <f>1-F19-I19-L19-O19</f>
        <v>0.86849999999999994</v>
      </c>
      <c r="G22" s="204"/>
      <c r="H22" s="204"/>
      <c r="I22" s="205"/>
      <c r="J22" s="206"/>
      <c r="K22" s="35"/>
      <c r="L22" s="198" t="s">
        <v>54</v>
      </c>
      <c r="M22" s="207"/>
      <c r="N22" s="207"/>
      <c r="O22" s="208"/>
      <c r="P22" s="208"/>
      <c r="Q22" s="209"/>
      <c r="R22" s="210" t="s">
        <v>55</v>
      </c>
      <c r="S22" s="211" t="s">
        <v>49</v>
      </c>
      <c r="T22" s="386" t="s">
        <v>37</v>
      </c>
      <c r="U22" s="387"/>
      <c r="V22" s="212" t="s">
        <v>50</v>
      </c>
      <c r="W22" s="213" t="s">
        <v>56</v>
      </c>
      <c r="X22" s="214"/>
      <c r="Y22" s="215"/>
      <c r="Z22" s="15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7"/>
    </row>
    <row r="23" spans="1:104" ht="30" customHeight="1">
      <c r="A23" s="10"/>
      <c r="B23" s="216"/>
      <c r="C23" s="217"/>
      <c r="D23" s="186"/>
      <c r="E23" s="186"/>
      <c r="F23" s="218"/>
      <c r="G23" s="186"/>
      <c r="H23" s="186"/>
      <c r="I23" s="219"/>
      <c r="J23" s="220"/>
      <c r="K23" s="35"/>
      <c r="L23" s="198" t="s">
        <v>57</v>
      </c>
      <c r="M23" s="207"/>
      <c r="N23" s="207"/>
      <c r="O23" s="208"/>
      <c r="P23" s="208"/>
      <c r="Q23" s="209"/>
      <c r="R23" s="221"/>
      <c r="S23" s="222"/>
      <c r="T23" s="388">
        <v>100</v>
      </c>
      <c r="U23" s="389"/>
      <c r="V23" s="223"/>
      <c r="W23" s="223"/>
      <c r="X23" s="224"/>
      <c r="Y23" s="215"/>
      <c r="Z23" s="1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7"/>
    </row>
    <row r="24" spans="1:104" ht="30" customHeight="1">
      <c r="A24" s="10"/>
      <c r="B24" s="202"/>
      <c r="C24" s="225" t="s">
        <v>20</v>
      </c>
      <c r="D24" s="226" t="s">
        <v>39</v>
      </c>
      <c r="E24" s="227"/>
      <c r="F24" s="228">
        <f>F21/F22</f>
        <v>1.3146352318570307</v>
      </c>
      <c r="G24" s="229" t="s">
        <v>45</v>
      </c>
      <c r="H24" s="230"/>
      <c r="I24" s="231">
        <v>1</v>
      </c>
      <c r="J24" s="206"/>
      <c r="K24" s="35"/>
      <c r="L24" s="198" t="s">
        <v>58</v>
      </c>
      <c r="M24" s="207"/>
      <c r="N24" s="207"/>
      <c r="O24" s="208"/>
      <c r="P24" s="208"/>
      <c r="Q24" s="208"/>
      <c r="R24" s="190" t="s">
        <v>52</v>
      </c>
      <c r="S24" s="232"/>
      <c r="T24" s="233"/>
      <c r="U24" s="233"/>
      <c r="V24" s="234"/>
      <c r="W24" s="234"/>
      <c r="X24" s="234"/>
      <c r="Y24" s="235"/>
      <c r="Z24" s="15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7"/>
    </row>
    <row r="25" spans="1:104" ht="30" customHeight="1">
      <c r="A25" s="10"/>
      <c r="B25" s="216"/>
      <c r="C25" s="217"/>
      <c r="D25" s="186"/>
      <c r="E25" s="186"/>
      <c r="F25" s="236"/>
      <c r="G25" s="186"/>
      <c r="H25" s="189"/>
      <c r="I25" s="237"/>
      <c r="J25" s="220"/>
      <c r="K25" s="35"/>
      <c r="L25" s="198" t="s">
        <v>59</v>
      </c>
      <c r="M25" s="207"/>
      <c r="N25" s="207"/>
      <c r="O25" s="208"/>
      <c r="P25" s="208"/>
      <c r="Q25" s="208"/>
      <c r="R25" s="238" t="s">
        <v>60</v>
      </c>
      <c r="S25" s="239" t="s">
        <v>61</v>
      </c>
      <c r="T25" s="240"/>
      <c r="U25" s="241">
        <f>1+U14/100</f>
        <v>1.1499999999999999</v>
      </c>
      <c r="V25" s="390">
        <f>U13/252</f>
        <v>9.9206349206349201E-2</v>
      </c>
      <c r="W25" s="390"/>
      <c r="X25" s="391"/>
      <c r="Y25" s="242"/>
      <c r="Z25" s="15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7"/>
    </row>
    <row r="26" spans="1:104" ht="30" customHeight="1">
      <c r="A26" s="10"/>
      <c r="B26" s="202"/>
      <c r="C26" s="243" t="s">
        <v>62</v>
      </c>
      <c r="D26" s="244" t="s">
        <v>39</v>
      </c>
      <c r="E26" s="245"/>
      <c r="F26" s="246">
        <f>ROUND((F24-I24)*100,2)</f>
        <v>31.46</v>
      </c>
      <c r="G26" s="247" t="s">
        <v>16</v>
      </c>
      <c r="H26" s="182"/>
      <c r="I26" s="248"/>
      <c r="J26" s="220"/>
      <c r="K26" s="35"/>
      <c r="L26" s="198" t="s">
        <v>63</v>
      </c>
      <c r="M26" s="207"/>
      <c r="N26" s="207"/>
      <c r="O26" s="208"/>
      <c r="P26" s="208"/>
      <c r="Q26" s="208"/>
      <c r="R26" s="392" t="s">
        <v>64</v>
      </c>
      <c r="S26" s="393"/>
      <c r="T26" s="393"/>
      <c r="U26" s="393"/>
      <c r="V26" s="393"/>
      <c r="W26" s="393"/>
      <c r="X26" s="393"/>
      <c r="Y26" s="235"/>
      <c r="Z26" s="15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7"/>
    </row>
    <row r="27" spans="1:104" ht="30" customHeight="1">
      <c r="A27" s="10"/>
      <c r="B27" s="249"/>
      <c r="C27" s="250"/>
      <c r="D27" s="250"/>
      <c r="E27" s="250"/>
      <c r="F27" s="251">
        <f>ROUND(((F26/100)+1),4)</f>
        <v>1.3146</v>
      </c>
      <c r="G27" s="250"/>
      <c r="H27" s="252"/>
      <c r="I27" s="253"/>
      <c r="J27" s="254"/>
      <c r="K27" s="255"/>
      <c r="L27" s="256" t="s">
        <v>65</v>
      </c>
      <c r="M27" s="257"/>
      <c r="N27" s="257"/>
      <c r="O27" s="258"/>
      <c r="P27" s="258"/>
      <c r="Q27" s="258"/>
      <c r="R27" s="394"/>
      <c r="S27" s="394"/>
      <c r="T27" s="394"/>
      <c r="U27" s="394"/>
      <c r="V27" s="394"/>
      <c r="W27" s="394"/>
      <c r="X27" s="394"/>
      <c r="Y27" s="259"/>
      <c r="Z27" s="1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7"/>
    </row>
    <row r="28" spans="1:104" ht="30" customHeight="1">
      <c r="A28" s="10"/>
      <c r="B28" s="260" t="s">
        <v>66</v>
      </c>
      <c r="C28" s="261" t="s">
        <v>67</v>
      </c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3"/>
      <c r="V28" s="262"/>
      <c r="W28" s="262"/>
      <c r="X28" s="262"/>
      <c r="Y28" s="264"/>
      <c r="Z28" s="15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7"/>
    </row>
    <row r="29" spans="1:104" ht="30" customHeight="1">
      <c r="A29" s="10"/>
      <c r="B29" s="265"/>
      <c r="C29" s="395" t="s">
        <v>68</v>
      </c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235"/>
      <c r="Z29" s="15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7"/>
    </row>
    <row r="30" spans="1:104" ht="30" customHeight="1">
      <c r="A30" s="10"/>
      <c r="B30" s="265"/>
      <c r="C30" s="395" t="s">
        <v>69</v>
      </c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266"/>
      <c r="Z30" s="15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7"/>
    </row>
    <row r="31" spans="1:104" ht="30" customHeight="1">
      <c r="A31" s="10"/>
      <c r="B31" s="265"/>
      <c r="C31" s="35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8"/>
      <c r="Q31" s="267"/>
      <c r="R31" s="269"/>
      <c r="S31" s="267"/>
      <c r="T31" s="267"/>
      <c r="U31" s="267"/>
      <c r="V31" s="380"/>
      <c r="W31" s="380"/>
      <c r="X31" s="270"/>
      <c r="Y31" s="235"/>
      <c r="Z31" s="1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7"/>
    </row>
    <row r="32" spans="1:104" ht="13.15" customHeight="1">
      <c r="A32" s="10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271"/>
      <c r="Z32" s="15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7"/>
    </row>
    <row r="33" spans="1:104" ht="13.15" customHeight="1">
      <c r="A33" s="10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271"/>
      <c r="Z33" s="15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7"/>
    </row>
    <row r="34" spans="1:104" ht="13.15" customHeight="1">
      <c r="A34" s="10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271"/>
      <c r="Z34" s="15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7"/>
    </row>
    <row r="35" spans="1:104" ht="13.9" customHeight="1">
      <c r="A35" s="10"/>
      <c r="B35" s="272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4"/>
      <c r="Z35" s="15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7"/>
    </row>
    <row r="36" spans="1:104" ht="13.9" customHeight="1">
      <c r="A36" s="275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7"/>
    </row>
    <row r="37" spans="1:104" ht="13.15" customHeight="1">
      <c r="A37" s="27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7"/>
    </row>
    <row r="38" spans="1:104" ht="13.15" customHeight="1">
      <c r="A38" s="27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7"/>
    </row>
    <row r="39" spans="1:104" ht="15" customHeight="1">
      <c r="A39" s="275"/>
      <c r="B39" s="16"/>
      <c r="C39" s="16"/>
      <c r="D39" s="16"/>
      <c r="E39" s="277"/>
      <c r="F39" s="16"/>
      <c r="G39" s="16"/>
      <c r="H39" s="16"/>
      <c r="I39" s="278"/>
      <c r="J39" s="278"/>
      <c r="K39" s="278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7"/>
    </row>
    <row r="40" spans="1:104" ht="15" customHeight="1">
      <c r="A40" s="275"/>
      <c r="B40" s="16"/>
      <c r="C40" s="16"/>
      <c r="D40" s="16"/>
      <c r="E40" s="279"/>
      <c r="F40" s="16"/>
      <c r="G40" s="16"/>
      <c r="H40" s="16"/>
      <c r="I40" s="278"/>
      <c r="J40" s="278"/>
      <c r="K40" s="278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7"/>
    </row>
    <row r="41" spans="1:104" ht="13.15" customHeight="1">
      <c r="A41" s="275"/>
      <c r="B41" s="16"/>
      <c r="C41" s="16"/>
      <c r="D41" s="16"/>
      <c r="E41" s="280"/>
      <c r="F41" s="16"/>
      <c r="G41" s="16"/>
      <c r="H41" s="16"/>
      <c r="I41" s="278"/>
      <c r="J41" s="278"/>
      <c r="K41" s="278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7"/>
    </row>
    <row r="42" spans="1:104" ht="13.15" customHeight="1">
      <c r="A42" s="275"/>
      <c r="B42" s="16"/>
      <c r="C42" s="16"/>
      <c r="D42" s="16"/>
      <c r="E42" s="280"/>
      <c r="F42" s="16"/>
      <c r="G42" s="16"/>
      <c r="H42" s="16"/>
      <c r="I42" s="278"/>
      <c r="J42" s="278"/>
      <c r="K42" s="278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7"/>
    </row>
    <row r="43" spans="1:104" ht="13.15" customHeight="1">
      <c r="A43" s="275"/>
      <c r="B43" s="16"/>
      <c r="C43" s="16"/>
      <c r="D43" s="16"/>
      <c r="E43" s="16"/>
      <c r="F43" s="16"/>
      <c r="G43" s="16"/>
      <c r="H43" s="16"/>
      <c r="I43" s="278"/>
      <c r="J43" s="278"/>
      <c r="K43" s="278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7"/>
    </row>
    <row r="44" spans="1:104" ht="13.15" customHeight="1">
      <c r="A44" s="275"/>
      <c r="B44" s="16"/>
      <c r="C44" s="16"/>
      <c r="D44" s="16"/>
      <c r="E44" s="16"/>
      <c r="F44" s="16"/>
      <c r="G44" s="16"/>
      <c r="H44" s="16"/>
      <c r="I44" s="278"/>
      <c r="J44" s="278"/>
      <c r="K44" s="278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7"/>
    </row>
    <row r="45" spans="1:104" ht="13.15" customHeight="1">
      <c r="A45" s="275"/>
      <c r="B45" s="16"/>
      <c r="C45" s="16"/>
      <c r="D45" s="16"/>
      <c r="E45" s="16"/>
      <c r="F45" s="16"/>
      <c r="G45" s="16"/>
      <c r="H45" s="16"/>
      <c r="I45" s="278"/>
      <c r="J45" s="278"/>
      <c r="K45" s="278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7"/>
    </row>
    <row r="46" spans="1:104" ht="13.15" customHeight="1">
      <c r="A46" s="275"/>
      <c r="B46" s="16"/>
      <c r="C46" s="16"/>
      <c r="D46" s="16"/>
      <c r="E46" s="16"/>
      <c r="F46" s="16"/>
      <c r="G46" s="16"/>
      <c r="H46" s="16"/>
      <c r="I46" s="278"/>
      <c r="J46" s="278"/>
      <c r="K46" s="278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7"/>
    </row>
    <row r="47" spans="1:104" ht="13.15" customHeight="1">
      <c r="A47" s="27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7"/>
    </row>
    <row r="48" spans="1:104" ht="13.15" customHeight="1">
      <c r="A48" s="27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7"/>
    </row>
    <row r="49" spans="1:104" ht="13.15" customHeight="1">
      <c r="A49" s="27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7"/>
    </row>
    <row r="50" spans="1:104" ht="13.15" customHeight="1">
      <c r="A50" s="27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7"/>
    </row>
    <row r="51" spans="1:104" ht="13.15" customHeight="1">
      <c r="A51" s="27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7"/>
    </row>
    <row r="52" spans="1:104" ht="13.15" customHeight="1">
      <c r="A52" s="27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7"/>
    </row>
    <row r="53" spans="1:104" ht="13.15" customHeight="1">
      <c r="A53" s="27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7"/>
    </row>
    <row r="54" spans="1:104" ht="13.15" customHeight="1">
      <c r="A54" s="27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7"/>
    </row>
    <row r="55" spans="1:104" ht="13.15" customHeight="1">
      <c r="A55" s="27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7"/>
    </row>
    <row r="56" spans="1:104" ht="13.15" customHeight="1">
      <c r="A56" s="27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7"/>
    </row>
    <row r="57" spans="1:104" ht="13.15" customHeight="1">
      <c r="A57" s="27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7"/>
    </row>
    <row r="58" spans="1:104" ht="13.15" customHeight="1">
      <c r="A58" s="275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7"/>
    </row>
    <row r="59" spans="1:104" ht="13.15" customHeight="1">
      <c r="A59" s="275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7"/>
    </row>
    <row r="60" spans="1:104" ht="13.15" customHeight="1">
      <c r="A60" s="27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7"/>
    </row>
    <row r="61" spans="1:104" ht="13.15" customHeight="1">
      <c r="A61" s="27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7"/>
    </row>
    <row r="62" spans="1:104" ht="13.15" customHeight="1">
      <c r="A62" s="27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7"/>
    </row>
    <row r="63" spans="1:104" ht="13.15" customHeight="1">
      <c r="A63" s="27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7"/>
    </row>
    <row r="64" spans="1:104" ht="13.15" customHeight="1">
      <c r="A64" s="27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7"/>
    </row>
    <row r="65" spans="1:104" ht="13.15" customHeight="1">
      <c r="A65" s="27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7"/>
    </row>
    <row r="66" spans="1:104" ht="13.15" customHeight="1">
      <c r="A66" s="27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7"/>
    </row>
    <row r="67" spans="1:104" ht="13.15" customHeight="1">
      <c r="A67" s="27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7"/>
    </row>
    <row r="68" spans="1:104" ht="13.15" customHeight="1">
      <c r="A68" s="27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7"/>
    </row>
    <row r="69" spans="1:104" ht="13.15" customHeight="1">
      <c r="A69" s="275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7"/>
    </row>
    <row r="70" spans="1:104" ht="13.15" customHeight="1">
      <c r="A70" s="27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7"/>
    </row>
    <row r="71" spans="1:104" ht="13.15" customHeight="1">
      <c r="A71" s="27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7"/>
    </row>
    <row r="72" spans="1:104" ht="13.15" customHeight="1">
      <c r="A72" s="27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7"/>
    </row>
    <row r="73" spans="1:104" ht="13.15" customHeight="1">
      <c r="A73" s="27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7"/>
    </row>
    <row r="74" spans="1:104" ht="13.15" customHeight="1">
      <c r="A74" s="27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7"/>
    </row>
    <row r="75" spans="1:104" ht="13.15" customHeight="1">
      <c r="A75" s="27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7"/>
    </row>
    <row r="76" spans="1:104" ht="13.15" customHeight="1">
      <c r="A76" s="27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7"/>
    </row>
    <row r="77" spans="1:104" ht="13.15" customHeight="1">
      <c r="A77" s="27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7"/>
    </row>
    <row r="78" spans="1:104" ht="13.15" customHeight="1">
      <c r="A78" s="27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7"/>
    </row>
    <row r="79" spans="1:104" ht="13.15" customHeight="1">
      <c r="A79" s="27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7"/>
    </row>
    <row r="80" spans="1:104" ht="13.15" customHeight="1">
      <c r="A80" s="275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7"/>
    </row>
    <row r="81" spans="1:104" ht="13.15" customHeight="1">
      <c r="A81" s="27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7"/>
    </row>
    <row r="82" spans="1:104" ht="13.15" customHeight="1">
      <c r="A82" s="27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7"/>
    </row>
    <row r="83" spans="1:104" ht="13.15" customHeight="1">
      <c r="A83" s="27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7"/>
    </row>
    <row r="84" spans="1:104" ht="13.15" customHeight="1">
      <c r="A84" s="27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7"/>
    </row>
    <row r="85" spans="1:104" ht="13.15" customHeight="1">
      <c r="A85" s="275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7"/>
    </row>
    <row r="86" spans="1:104" ht="13.15" customHeight="1">
      <c r="A86" s="27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7"/>
    </row>
    <row r="87" spans="1:104" ht="13.15" customHeight="1">
      <c r="A87" s="275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7"/>
    </row>
    <row r="88" spans="1:104" ht="13.15" customHeight="1">
      <c r="A88" s="27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7"/>
    </row>
    <row r="89" spans="1:104" ht="13.15" customHeight="1">
      <c r="A89" s="275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7"/>
    </row>
    <row r="90" spans="1:104" ht="13.15" customHeight="1">
      <c r="A90" s="275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7"/>
    </row>
    <row r="91" spans="1:104" ht="13.15" customHeight="1">
      <c r="A91" s="275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7"/>
    </row>
    <row r="92" spans="1:104" ht="13.15" customHeight="1">
      <c r="A92" s="275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7"/>
    </row>
    <row r="93" spans="1:104" ht="13.15" customHeight="1">
      <c r="A93" s="275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7"/>
    </row>
    <row r="94" spans="1:104" ht="13.15" customHeight="1">
      <c r="A94" s="275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7"/>
    </row>
    <row r="95" spans="1:104" ht="13.15" customHeight="1">
      <c r="A95" s="275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7"/>
    </row>
    <row r="96" spans="1:104" ht="13.15" customHeight="1">
      <c r="A96" s="275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7"/>
    </row>
    <row r="97" spans="1:104" ht="13.15" customHeight="1">
      <c r="A97" s="275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7"/>
    </row>
    <row r="98" spans="1:104" ht="13.15" customHeight="1">
      <c r="A98" s="275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7"/>
    </row>
    <row r="99" spans="1:104" ht="13.15" customHeight="1">
      <c r="A99" s="275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7"/>
    </row>
    <row r="100" spans="1:104" ht="13.15" customHeight="1">
      <c r="A100" s="275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7"/>
    </row>
    <row r="101" spans="1:104" ht="13.15" customHeight="1">
      <c r="A101" s="27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7"/>
    </row>
    <row r="102" spans="1:104" ht="13.15" customHeight="1">
      <c r="A102" s="275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7"/>
    </row>
    <row r="103" spans="1:104" ht="13.15" customHeight="1">
      <c r="A103" s="275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7"/>
    </row>
    <row r="104" spans="1:104" ht="13.15" customHeight="1">
      <c r="A104" s="275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7"/>
    </row>
    <row r="105" spans="1:104" ht="13.15" customHeight="1">
      <c r="A105" s="275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7"/>
    </row>
    <row r="106" spans="1:104" ht="13.15" customHeight="1">
      <c r="A106" s="275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7"/>
    </row>
    <row r="107" spans="1:104" ht="13.15" customHeight="1">
      <c r="A107" s="275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7"/>
    </row>
    <row r="108" spans="1:104" ht="13.15" customHeight="1">
      <c r="A108" s="275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7"/>
    </row>
    <row r="109" spans="1:104" ht="13.15" customHeight="1">
      <c r="A109" s="27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7"/>
    </row>
    <row r="110" spans="1:104" ht="13.15" customHeight="1">
      <c r="A110" s="275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7"/>
    </row>
    <row r="111" spans="1:104" ht="13.15" customHeight="1">
      <c r="A111" s="275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7"/>
    </row>
    <row r="112" spans="1:104" ht="13.15" customHeight="1">
      <c r="A112" s="275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7"/>
    </row>
    <row r="113" spans="1:104" ht="13.15" customHeight="1">
      <c r="A113" s="275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7"/>
    </row>
    <row r="114" spans="1:104" ht="13.15" customHeight="1">
      <c r="A114" s="275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7"/>
    </row>
    <row r="115" spans="1:104" ht="13.15" customHeight="1">
      <c r="A115" s="275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7"/>
    </row>
    <row r="116" spans="1:104" ht="13.15" customHeight="1">
      <c r="A116" s="275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7"/>
    </row>
    <row r="117" spans="1:104" ht="13.15" customHeight="1">
      <c r="A117" s="275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  <c r="CC117" s="16"/>
      <c r="CD117" s="16"/>
      <c r="CE117" s="16"/>
      <c r="CF117" s="16"/>
      <c r="CG117" s="16"/>
      <c r="CH117" s="16"/>
      <c r="CI117" s="16"/>
      <c r="CJ117" s="16"/>
      <c r="CK117" s="16"/>
      <c r="CL117" s="16"/>
      <c r="CM117" s="16"/>
      <c r="CN117" s="16"/>
      <c r="CO117" s="16"/>
      <c r="CP117" s="16"/>
      <c r="CQ117" s="16"/>
      <c r="CR117" s="16"/>
      <c r="CS117" s="16"/>
      <c r="CT117" s="16"/>
      <c r="CU117" s="16"/>
      <c r="CV117" s="16"/>
      <c r="CW117" s="16"/>
      <c r="CX117" s="16"/>
      <c r="CY117" s="16"/>
      <c r="CZ117" s="17"/>
    </row>
    <row r="118" spans="1:104" ht="13.15" customHeight="1">
      <c r="A118" s="275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7"/>
    </row>
    <row r="119" spans="1:104" ht="13.15" customHeight="1">
      <c r="A119" s="275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7"/>
    </row>
    <row r="120" spans="1:104" ht="13.15" customHeight="1">
      <c r="A120" s="275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7"/>
    </row>
    <row r="121" spans="1:104" ht="13.15" customHeight="1">
      <c r="A121" s="275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7"/>
    </row>
    <row r="122" spans="1:104" ht="13.15" customHeight="1">
      <c r="A122" s="275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7"/>
    </row>
    <row r="123" spans="1:104" ht="13.15" customHeight="1">
      <c r="A123" s="275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7"/>
    </row>
    <row r="124" spans="1:104" ht="13.15" customHeight="1">
      <c r="A124" s="275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7"/>
    </row>
    <row r="125" spans="1:104" ht="13.15" customHeight="1">
      <c r="A125" s="275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7"/>
    </row>
    <row r="126" spans="1:104" ht="13.15" customHeight="1">
      <c r="A126" s="275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7"/>
    </row>
    <row r="127" spans="1:104" ht="13.15" customHeight="1">
      <c r="A127" s="275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7"/>
    </row>
    <row r="128" spans="1:104" ht="13.15" customHeight="1">
      <c r="A128" s="275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7"/>
    </row>
    <row r="129" spans="1:104" ht="13.15" customHeight="1">
      <c r="A129" s="275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7"/>
    </row>
    <row r="130" spans="1:104" ht="13.15" customHeight="1">
      <c r="A130" s="275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7"/>
    </row>
    <row r="131" spans="1:104" ht="13.15" customHeight="1">
      <c r="A131" s="27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7"/>
    </row>
    <row r="132" spans="1:104" ht="13.15" customHeight="1">
      <c r="A132" s="275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7"/>
    </row>
    <row r="133" spans="1:104" ht="13.15" customHeight="1">
      <c r="A133" s="275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7"/>
    </row>
    <row r="134" spans="1:104" ht="13.15" customHeight="1">
      <c r="A134" s="275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7"/>
    </row>
    <row r="135" spans="1:104" ht="13.15" customHeight="1">
      <c r="A135" s="27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7"/>
    </row>
    <row r="136" spans="1:104" ht="13.15" customHeight="1">
      <c r="A136" s="275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7"/>
    </row>
    <row r="137" spans="1:104" ht="13.15" customHeight="1">
      <c r="A137" s="275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7"/>
    </row>
    <row r="138" spans="1:104" ht="13.15" customHeight="1">
      <c r="A138" s="275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7"/>
    </row>
    <row r="139" spans="1:104" ht="13.15" customHeight="1">
      <c r="A139" s="275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7"/>
    </row>
    <row r="140" spans="1:104" ht="13.15" customHeight="1">
      <c r="A140" s="275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7"/>
    </row>
    <row r="141" spans="1:104" ht="13.15" customHeight="1">
      <c r="A141" s="275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7"/>
    </row>
    <row r="142" spans="1:104" ht="13.15" customHeight="1">
      <c r="A142" s="275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7"/>
    </row>
    <row r="143" spans="1:104" ht="13.15" customHeight="1">
      <c r="A143" s="275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7"/>
    </row>
    <row r="144" spans="1:104" ht="13.15" customHeight="1">
      <c r="A144" s="275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7"/>
    </row>
    <row r="145" spans="1:104" ht="13.15" customHeight="1">
      <c r="A145" s="275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7"/>
    </row>
    <row r="146" spans="1:104" ht="13.15" customHeight="1">
      <c r="A146" s="275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7"/>
    </row>
    <row r="147" spans="1:104" ht="13.15" customHeight="1">
      <c r="A147" s="275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7"/>
    </row>
    <row r="148" spans="1:104" ht="13.15" customHeight="1">
      <c r="A148" s="275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7"/>
    </row>
    <row r="149" spans="1:104" ht="13.15" customHeight="1">
      <c r="A149" s="275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7"/>
    </row>
    <row r="150" spans="1:104" ht="13.15" customHeight="1">
      <c r="A150" s="275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7"/>
    </row>
    <row r="151" spans="1:104" ht="13.15" customHeight="1">
      <c r="A151" s="275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7"/>
    </row>
    <row r="152" spans="1:104" ht="13.15" customHeight="1">
      <c r="A152" s="275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7"/>
    </row>
    <row r="153" spans="1:104" ht="13.15" customHeight="1">
      <c r="A153" s="275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7"/>
    </row>
    <row r="154" spans="1:104" ht="13.15" customHeight="1">
      <c r="A154" s="275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7"/>
    </row>
    <row r="155" spans="1:104" ht="13.15" customHeight="1">
      <c r="A155" s="275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7"/>
    </row>
    <row r="156" spans="1:104" ht="13.15" customHeight="1">
      <c r="A156" s="275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7"/>
    </row>
    <row r="157" spans="1:104" ht="13.15" customHeight="1">
      <c r="A157" s="275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7"/>
    </row>
    <row r="158" spans="1:104" ht="13.15" customHeight="1">
      <c r="A158" s="275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7"/>
    </row>
    <row r="159" spans="1:104" ht="13.15" customHeight="1">
      <c r="A159" s="281"/>
      <c r="B159" s="282"/>
      <c r="C159" s="282"/>
      <c r="D159" s="282"/>
      <c r="E159" s="282"/>
      <c r="F159" s="282"/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R159" s="282"/>
      <c r="S159" s="282"/>
      <c r="T159" s="282"/>
      <c r="U159" s="282"/>
      <c r="V159" s="282"/>
      <c r="W159" s="282"/>
      <c r="X159" s="282"/>
      <c r="Y159" s="282"/>
      <c r="Z159" s="282"/>
      <c r="AA159" s="282"/>
      <c r="AB159" s="282"/>
      <c r="AC159" s="282"/>
      <c r="AD159" s="282"/>
      <c r="AE159" s="282"/>
      <c r="AF159" s="282"/>
      <c r="AG159" s="282"/>
      <c r="AH159" s="282"/>
      <c r="AI159" s="282"/>
      <c r="AJ159" s="282"/>
      <c r="AK159" s="282"/>
      <c r="AL159" s="282"/>
      <c r="AM159" s="282"/>
      <c r="AN159" s="282"/>
      <c r="AO159" s="282"/>
      <c r="AP159" s="282"/>
      <c r="AQ159" s="282"/>
      <c r="AR159" s="282"/>
      <c r="AS159" s="282"/>
      <c r="AT159" s="282"/>
      <c r="AU159" s="282"/>
      <c r="AV159" s="282"/>
      <c r="AW159" s="282"/>
      <c r="AX159" s="282"/>
      <c r="AY159" s="282"/>
      <c r="AZ159" s="282"/>
      <c r="BA159" s="282"/>
      <c r="BB159" s="282"/>
      <c r="BC159" s="282"/>
      <c r="BD159" s="282"/>
      <c r="BE159" s="282"/>
      <c r="BF159" s="282"/>
      <c r="BG159" s="282"/>
      <c r="BH159" s="282"/>
      <c r="BI159" s="282"/>
      <c r="BJ159" s="282"/>
      <c r="BK159" s="282"/>
      <c r="BL159" s="282"/>
      <c r="BM159" s="282"/>
      <c r="BN159" s="282"/>
      <c r="BO159" s="282"/>
      <c r="BP159" s="282"/>
      <c r="BQ159" s="282"/>
      <c r="BR159" s="282"/>
      <c r="BS159" s="282"/>
      <c r="BT159" s="282"/>
      <c r="BU159" s="282"/>
      <c r="BV159" s="282"/>
      <c r="BW159" s="282"/>
      <c r="BX159" s="282"/>
      <c r="BY159" s="282"/>
      <c r="BZ159" s="282"/>
      <c r="CA159" s="282"/>
      <c r="CB159" s="282"/>
      <c r="CC159" s="282"/>
      <c r="CD159" s="282"/>
      <c r="CE159" s="282"/>
      <c r="CF159" s="282"/>
      <c r="CG159" s="282"/>
      <c r="CH159" s="282"/>
      <c r="CI159" s="282"/>
      <c r="CJ159" s="282"/>
      <c r="CK159" s="282"/>
      <c r="CL159" s="282"/>
      <c r="CM159" s="282"/>
      <c r="CN159" s="282"/>
      <c r="CO159" s="282"/>
      <c r="CP159" s="282"/>
      <c r="CQ159" s="282"/>
      <c r="CR159" s="282"/>
      <c r="CS159" s="282"/>
      <c r="CT159" s="282"/>
      <c r="CU159" s="282"/>
      <c r="CV159" s="282"/>
      <c r="CW159" s="282"/>
      <c r="CX159" s="282"/>
      <c r="CY159" s="282"/>
      <c r="CZ159" s="283"/>
    </row>
  </sheetData>
  <mergeCells count="17">
    <mergeCell ref="D11:E11"/>
    <mergeCell ref="L2:Y2"/>
    <mergeCell ref="D7:E7"/>
    <mergeCell ref="D9:E9"/>
    <mergeCell ref="D10:E10"/>
    <mergeCell ref="V31:W31"/>
    <mergeCell ref="D12:E12"/>
    <mergeCell ref="AH12:AJ12"/>
    <mergeCell ref="D13:E13"/>
    <mergeCell ref="AE13:AI13"/>
    <mergeCell ref="AI14:AJ14"/>
    <mergeCell ref="T22:U22"/>
    <mergeCell ref="T23:U23"/>
    <mergeCell ref="V25:X25"/>
    <mergeCell ref="R26:X27"/>
    <mergeCell ref="C29:X29"/>
    <mergeCell ref="C30:X30"/>
  </mergeCells>
  <pageMargins left="0" right="0" top="0.98425200000000002" bottom="0.39370100000000002" header="0.23622000000000001" footer="0.23622000000000001"/>
  <pageSetup scale="51" orientation="landscape" r:id="rId1"/>
  <headerFooter>
    <oddFooter>&amp;C&amp;"Helvetica Neue,Regular"&amp;12&amp;K000000&amp;P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159"/>
  <sheetViews>
    <sheetView zoomScale="55" zoomScaleNormal="55" workbookViewId="0">
      <selection activeCell="M4" sqref="M4"/>
    </sheetView>
  </sheetViews>
  <sheetFormatPr defaultColWidth="8.7109375" defaultRowHeight="13.15" customHeight="1"/>
  <cols>
    <col min="1" max="1" width="1.42578125" style="371" customWidth="1"/>
    <col min="2" max="2" width="25.140625" style="371" customWidth="1"/>
    <col min="3" max="3" width="20.7109375" style="371" customWidth="1"/>
    <col min="4" max="4" width="4" style="371" customWidth="1"/>
    <col min="5" max="5" width="2" style="371" customWidth="1"/>
    <col min="6" max="6" width="20.7109375" style="371" customWidth="1"/>
    <col min="7" max="7" width="4" style="371" customWidth="1"/>
    <col min="8" max="8" width="1.7109375" style="371" customWidth="1"/>
    <col min="9" max="9" width="20.7109375" style="371" customWidth="1"/>
    <col min="10" max="10" width="4" style="371" customWidth="1"/>
    <col min="11" max="11" width="5.42578125" style="371" customWidth="1"/>
    <col min="12" max="12" width="20.7109375" style="371" customWidth="1"/>
    <col min="13" max="13" width="4" style="371" customWidth="1"/>
    <col min="14" max="14" width="1.7109375" style="371" customWidth="1"/>
    <col min="15" max="15" width="20.7109375" style="371" customWidth="1"/>
    <col min="16" max="16" width="4" style="371" customWidth="1"/>
    <col min="17" max="17" width="1.7109375" style="371" customWidth="1"/>
    <col min="18" max="18" width="20.7109375" style="371" customWidth="1"/>
    <col min="19" max="19" width="4" style="371" customWidth="1"/>
    <col min="20" max="20" width="2.140625" style="371" customWidth="1"/>
    <col min="21" max="21" width="20.7109375" style="371" customWidth="1"/>
    <col min="22" max="22" width="4" style="371" customWidth="1"/>
    <col min="23" max="23" width="2.140625" style="371" customWidth="1"/>
    <col min="24" max="24" width="20.7109375" style="371" customWidth="1"/>
    <col min="25" max="25" width="7.5703125" style="371" customWidth="1"/>
    <col min="26" max="29" width="8.7109375" style="371"/>
    <col min="30" max="30" width="25.140625" style="371" customWidth="1"/>
    <col min="31" max="16384" width="8.7109375" style="371"/>
  </cols>
  <sheetData>
    <row r="1" spans="1:104" ht="7.9" customHeight="1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9"/>
    </row>
    <row r="2" spans="1:104" ht="25.15" customHeight="1">
      <c r="A2" s="10"/>
      <c r="B2" s="11"/>
      <c r="C2" s="12"/>
      <c r="D2" s="13" t="s">
        <v>6</v>
      </c>
      <c r="E2" s="12"/>
      <c r="F2" s="12"/>
      <c r="G2" s="12"/>
      <c r="H2" s="12"/>
      <c r="I2" s="12"/>
      <c r="J2" s="12"/>
      <c r="K2" s="14"/>
      <c r="L2" s="397" t="s">
        <v>147</v>
      </c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9"/>
      <c r="Z2" s="15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7"/>
    </row>
    <row r="3" spans="1:104" ht="25.15" customHeight="1">
      <c r="A3" s="10"/>
      <c r="B3" s="18"/>
      <c r="C3" s="19"/>
      <c r="D3" s="20" t="s">
        <v>153</v>
      </c>
      <c r="E3" s="19"/>
      <c r="F3" s="19"/>
      <c r="G3" s="19"/>
      <c r="H3" s="19"/>
      <c r="I3" s="19"/>
      <c r="J3" s="19"/>
      <c r="K3" s="21"/>
      <c r="L3" s="22" t="s">
        <v>8</v>
      </c>
      <c r="M3" s="23" t="s">
        <v>152</v>
      </c>
      <c r="N3" s="24"/>
      <c r="O3" s="24"/>
      <c r="P3" s="25"/>
      <c r="Q3" s="25"/>
      <c r="R3" s="25"/>
      <c r="S3" s="24"/>
      <c r="T3" s="24"/>
      <c r="U3" s="24"/>
      <c r="V3" s="26"/>
      <c r="W3" s="26"/>
      <c r="X3" s="26"/>
      <c r="Y3" s="27"/>
      <c r="Z3" s="15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7"/>
    </row>
    <row r="4" spans="1:104" ht="25.15" customHeight="1">
      <c r="A4" s="10"/>
      <c r="B4" s="28"/>
      <c r="C4" s="29"/>
      <c r="D4" s="20" t="s">
        <v>154</v>
      </c>
      <c r="E4" s="30"/>
      <c r="F4" s="30"/>
      <c r="G4" s="30"/>
      <c r="H4" s="30"/>
      <c r="I4" s="30"/>
      <c r="J4" s="30"/>
      <c r="K4" s="31"/>
      <c r="L4" s="32" t="s">
        <v>10</v>
      </c>
      <c r="M4" s="33" t="s">
        <v>11</v>
      </c>
      <c r="N4" s="34"/>
      <c r="O4" s="34"/>
      <c r="P4" s="34"/>
      <c r="Q4" s="35"/>
      <c r="R4" s="36"/>
      <c r="S4" s="37"/>
      <c r="T4" s="37"/>
      <c r="U4" s="37"/>
      <c r="V4" s="38"/>
      <c r="W4" s="38"/>
      <c r="X4" s="38"/>
      <c r="Y4" s="39"/>
      <c r="Z4" s="1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7"/>
    </row>
    <row r="5" spans="1:104" ht="25.15" customHeight="1">
      <c r="A5" s="10"/>
      <c r="B5" s="28"/>
      <c r="C5" s="40"/>
      <c r="D5" s="41"/>
      <c r="E5" s="30"/>
      <c r="F5" s="30"/>
      <c r="G5" s="30"/>
      <c r="H5" s="30"/>
      <c r="I5" s="30"/>
      <c r="J5" s="30"/>
      <c r="K5" s="31"/>
      <c r="L5" s="42"/>
      <c r="M5" s="16"/>
      <c r="N5" s="16"/>
      <c r="O5" s="402" t="s">
        <v>12</v>
      </c>
      <c r="P5" s="403"/>
      <c r="Q5" s="403"/>
      <c r="R5" s="403"/>
      <c r="S5" s="37"/>
      <c r="T5" s="37"/>
      <c r="U5" s="37"/>
      <c r="V5" s="38"/>
      <c r="W5" s="38"/>
      <c r="X5" s="38"/>
      <c r="Y5" s="39"/>
      <c r="Z5" s="15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7"/>
    </row>
    <row r="6" spans="1:104" ht="25.15" customHeight="1">
      <c r="A6" s="10"/>
      <c r="B6" s="43"/>
      <c r="C6" s="44"/>
      <c r="D6" s="44"/>
      <c r="E6" s="44"/>
      <c r="F6" s="44"/>
      <c r="G6" s="44"/>
      <c r="H6" s="44"/>
      <c r="I6" s="44"/>
      <c r="J6" s="44"/>
      <c r="K6" s="45"/>
      <c r="L6" s="46" t="s">
        <v>13</v>
      </c>
      <c r="M6" s="47"/>
      <c r="N6" s="47"/>
      <c r="O6" s="47"/>
      <c r="P6" s="47"/>
      <c r="Q6" s="47"/>
      <c r="R6" s="47"/>
      <c r="S6" s="48"/>
      <c r="T6" s="48"/>
      <c r="U6" s="49"/>
      <c r="V6" s="48"/>
      <c r="W6" s="48"/>
      <c r="X6" s="48"/>
      <c r="Y6" s="50"/>
      <c r="Z6" s="15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7"/>
    </row>
    <row r="7" spans="1:104" ht="19.899999999999999" customHeight="1">
      <c r="A7" s="10"/>
      <c r="B7" s="51" t="s">
        <v>14</v>
      </c>
      <c r="C7" s="51" t="s">
        <v>15</v>
      </c>
      <c r="D7" s="400" t="s">
        <v>16</v>
      </c>
      <c r="E7" s="401"/>
      <c r="F7" s="52" t="s">
        <v>17</v>
      </c>
      <c r="G7" s="53"/>
      <c r="H7" s="53"/>
      <c r="I7" s="53"/>
      <c r="J7" s="53"/>
      <c r="K7" s="54"/>
      <c r="L7" s="52" t="s">
        <v>18</v>
      </c>
      <c r="M7" s="55"/>
      <c r="N7" s="56" t="s">
        <v>15</v>
      </c>
      <c r="O7" s="57"/>
      <c r="P7" s="51" t="s">
        <v>16</v>
      </c>
      <c r="Q7" s="58" t="s">
        <v>19</v>
      </c>
      <c r="R7" s="59"/>
      <c r="S7" s="60"/>
      <c r="T7" s="55"/>
      <c r="U7" s="51" t="s">
        <v>15</v>
      </c>
      <c r="V7" s="51" t="s">
        <v>16</v>
      </c>
      <c r="W7" s="61" t="s">
        <v>17</v>
      </c>
      <c r="X7" s="62"/>
      <c r="Y7" s="55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7"/>
    </row>
    <row r="8" spans="1:104" ht="19.899999999999999" customHeight="1">
      <c r="A8" s="10"/>
      <c r="B8" s="63" t="s">
        <v>20</v>
      </c>
      <c r="C8" s="64"/>
      <c r="D8" s="65"/>
      <c r="E8" s="66"/>
      <c r="F8" s="65"/>
      <c r="G8" s="67"/>
      <c r="H8" s="67"/>
      <c r="I8" s="68"/>
      <c r="J8" s="67"/>
      <c r="K8" s="69"/>
      <c r="L8" s="70"/>
      <c r="M8" s="71"/>
      <c r="N8" s="70"/>
      <c r="O8" s="69"/>
      <c r="P8" s="64"/>
      <c r="Q8" s="72" t="s">
        <v>21</v>
      </c>
      <c r="R8" s="73"/>
      <c r="S8" s="74"/>
      <c r="T8" s="71"/>
      <c r="U8" s="75"/>
      <c r="V8" s="64"/>
      <c r="W8" s="70"/>
      <c r="X8" s="74"/>
      <c r="Y8" s="71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7"/>
    </row>
    <row r="9" spans="1:104" ht="30" customHeight="1">
      <c r="A9" s="10"/>
      <c r="B9" s="76" t="s">
        <v>22</v>
      </c>
      <c r="C9" s="77">
        <v>3</v>
      </c>
      <c r="D9" s="381" t="s">
        <v>16</v>
      </c>
      <c r="E9" s="382"/>
      <c r="F9" s="78" t="s">
        <v>23</v>
      </c>
      <c r="G9" s="79"/>
      <c r="H9" s="79"/>
      <c r="I9" s="80"/>
      <c r="J9" s="79"/>
      <c r="K9" s="81"/>
      <c r="L9" s="82" t="s">
        <v>24</v>
      </c>
      <c r="M9" s="83"/>
      <c r="N9" s="84"/>
      <c r="O9" s="85">
        <v>0.65</v>
      </c>
      <c r="P9" s="86" t="s">
        <v>16</v>
      </c>
      <c r="Q9" s="87" t="s">
        <v>25</v>
      </c>
      <c r="R9" s="79"/>
      <c r="S9" s="79"/>
      <c r="T9" s="81"/>
      <c r="U9" s="88">
        <v>0.4</v>
      </c>
      <c r="V9" s="86" t="s">
        <v>16</v>
      </c>
      <c r="W9" s="87" t="s">
        <v>26</v>
      </c>
      <c r="X9" s="89"/>
      <c r="Y9" s="81"/>
      <c r="Z9" s="1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7"/>
    </row>
    <row r="10" spans="1:104" ht="30" customHeight="1">
      <c r="A10" s="10"/>
      <c r="B10" s="76" t="s">
        <v>27</v>
      </c>
      <c r="C10" s="77">
        <v>3.5</v>
      </c>
      <c r="D10" s="381" t="s">
        <v>16</v>
      </c>
      <c r="E10" s="382"/>
      <c r="F10" s="78" t="s">
        <v>23</v>
      </c>
      <c r="G10" s="79"/>
      <c r="H10" s="79"/>
      <c r="I10" s="79"/>
      <c r="J10" s="79"/>
      <c r="K10" s="81"/>
      <c r="L10" s="82" t="s">
        <v>28</v>
      </c>
      <c r="M10" s="83"/>
      <c r="N10" s="84"/>
      <c r="O10" s="85">
        <v>3</v>
      </c>
      <c r="P10" s="86" t="s">
        <v>16</v>
      </c>
      <c r="Q10" s="87" t="s">
        <v>29</v>
      </c>
      <c r="R10" s="79"/>
      <c r="S10" s="79"/>
      <c r="T10" s="81"/>
      <c r="U10" s="88">
        <v>0.4</v>
      </c>
      <c r="V10" s="86" t="s">
        <v>16</v>
      </c>
      <c r="W10" s="87" t="s">
        <v>26</v>
      </c>
      <c r="X10" s="89"/>
      <c r="Y10" s="81"/>
      <c r="Z10" s="15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7"/>
    </row>
    <row r="11" spans="1:104" ht="30" customHeight="1">
      <c r="A11" s="10"/>
      <c r="B11" s="76" t="s">
        <v>18</v>
      </c>
      <c r="C11" s="88">
        <f>SUM(O9:O12)</f>
        <v>8.15</v>
      </c>
      <c r="D11" s="381" t="s">
        <v>16</v>
      </c>
      <c r="E11" s="382"/>
      <c r="F11" s="78" t="s">
        <v>30</v>
      </c>
      <c r="G11" s="79"/>
      <c r="H11" s="79"/>
      <c r="I11" s="79"/>
      <c r="J11" s="79"/>
      <c r="K11" s="81"/>
      <c r="L11" s="82" t="s">
        <v>31</v>
      </c>
      <c r="M11" s="90"/>
      <c r="N11" s="84"/>
      <c r="O11" s="85">
        <v>0</v>
      </c>
      <c r="P11" s="86" t="s">
        <v>16</v>
      </c>
      <c r="Q11" s="87" t="s">
        <v>32</v>
      </c>
      <c r="R11" s="91"/>
      <c r="S11" s="79"/>
      <c r="T11" s="81"/>
      <c r="U11" s="88">
        <v>1.27</v>
      </c>
      <c r="V11" s="86" t="s">
        <v>16</v>
      </c>
      <c r="W11" s="87" t="s">
        <v>26</v>
      </c>
      <c r="X11" s="89"/>
      <c r="Y11" s="81"/>
      <c r="Z11" s="15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7"/>
    </row>
    <row r="12" spans="1:104" ht="30" customHeight="1">
      <c r="A12" s="10"/>
      <c r="B12" s="76" t="s">
        <v>33</v>
      </c>
      <c r="C12" s="88">
        <f>((U25^V25)-1)*100</f>
        <v>1.2420507485713106</v>
      </c>
      <c r="D12" s="381" t="s">
        <v>16</v>
      </c>
      <c r="E12" s="382"/>
      <c r="F12" s="78" t="s">
        <v>23</v>
      </c>
      <c r="G12" s="92">
        <v>0</v>
      </c>
      <c r="H12" s="79"/>
      <c r="I12" s="79"/>
      <c r="J12" s="79"/>
      <c r="K12" s="81"/>
      <c r="L12" s="82" t="s">
        <v>34</v>
      </c>
      <c r="M12" s="90"/>
      <c r="N12" s="84"/>
      <c r="O12" s="85">
        <v>4.5</v>
      </c>
      <c r="P12" s="93">
        <v>0</v>
      </c>
      <c r="Q12" s="94"/>
      <c r="R12" s="79"/>
      <c r="S12" s="79"/>
      <c r="T12" s="81"/>
      <c r="U12" s="95"/>
      <c r="V12" s="96"/>
      <c r="W12" s="94"/>
      <c r="X12" s="89"/>
      <c r="Y12" s="81"/>
      <c r="Z12" s="15"/>
      <c r="AA12" s="16"/>
      <c r="AB12" s="16"/>
      <c r="AC12" s="16"/>
      <c r="AD12" s="16"/>
      <c r="AE12" s="16"/>
      <c r="AF12" s="16"/>
      <c r="AG12" s="16"/>
      <c r="AH12" s="383"/>
      <c r="AI12" s="383"/>
      <c r="AJ12" s="383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7"/>
    </row>
    <row r="13" spans="1:104" ht="30" customHeight="1">
      <c r="A13" s="10"/>
      <c r="B13" s="97" t="s">
        <v>35</v>
      </c>
      <c r="C13" s="88">
        <f>SUM(U9:U11)</f>
        <v>2.0700000000000003</v>
      </c>
      <c r="D13" s="381" t="s">
        <v>16</v>
      </c>
      <c r="E13" s="382"/>
      <c r="F13" s="78" t="s">
        <v>23</v>
      </c>
      <c r="G13" s="79"/>
      <c r="H13" s="79"/>
      <c r="I13" s="79"/>
      <c r="J13" s="79"/>
      <c r="K13" s="81"/>
      <c r="L13" s="98"/>
      <c r="M13" s="99"/>
      <c r="N13" s="100"/>
      <c r="O13" s="101"/>
      <c r="P13" s="96"/>
      <c r="Q13" s="87" t="s">
        <v>36</v>
      </c>
      <c r="R13" s="79"/>
      <c r="S13" s="79"/>
      <c r="T13" s="81"/>
      <c r="U13" s="102">
        <v>25</v>
      </c>
      <c r="V13" s="96"/>
      <c r="W13" s="94"/>
      <c r="X13" s="89"/>
      <c r="Y13" s="81"/>
      <c r="Z13" s="15"/>
      <c r="AA13" s="16"/>
      <c r="AB13" s="16"/>
      <c r="AC13" s="16"/>
      <c r="AD13" s="103"/>
      <c r="AE13" s="384"/>
      <c r="AF13" s="384"/>
      <c r="AG13" s="384"/>
      <c r="AH13" s="384"/>
      <c r="AI13" s="384"/>
      <c r="AJ13" s="104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7"/>
    </row>
    <row r="14" spans="1:104" ht="30" customHeight="1">
      <c r="A14" s="10"/>
      <c r="B14" s="105"/>
      <c r="C14" s="106"/>
      <c r="D14" s="107"/>
      <c r="E14" s="108"/>
      <c r="F14" s="109"/>
      <c r="G14" s="110"/>
      <c r="H14" s="110"/>
      <c r="I14" s="110"/>
      <c r="J14" s="110"/>
      <c r="K14" s="111"/>
      <c r="L14" s="112"/>
      <c r="M14" s="113"/>
      <c r="N14" s="114"/>
      <c r="O14" s="115"/>
      <c r="P14" s="116"/>
      <c r="Q14" s="117" t="s">
        <v>37</v>
      </c>
      <c r="R14" s="110"/>
      <c r="S14" s="110"/>
      <c r="T14" s="111"/>
      <c r="U14" s="118">
        <v>13.25</v>
      </c>
      <c r="V14" s="119" t="s">
        <v>16</v>
      </c>
      <c r="W14" s="120"/>
      <c r="X14" s="121"/>
      <c r="Y14" s="111"/>
      <c r="Z14" s="15"/>
      <c r="AA14" s="16"/>
      <c r="AB14" s="16"/>
      <c r="AC14" s="16"/>
      <c r="AD14" s="16"/>
      <c r="AE14" s="16"/>
      <c r="AF14" s="16"/>
      <c r="AG14" s="16"/>
      <c r="AH14" s="16"/>
      <c r="AI14" s="385"/>
      <c r="AJ14" s="385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7"/>
    </row>
    <row r="15" spans="1:104" ht="30" customHeight="1">
      <c r="A15" s="10"/>
      <c r="B15" s="122" t="s">
        <v>38</v>
      </c>
      <c r="C15" s="123" t="s">
        <v>20</v>
      </c>
      <c r="D15" s="124" t="s">
        <v>39</v>
      </c>
      <c r="E15" s="62"/>
      <c r="F15" s="125" t="s">
        <v>40</v>
      </c>
      <c r="G15" s="126"/>
      <c r="H15" s="126"/>
      <c r="I15" s="127" t="s">
        <v>41</v>
      </c>
      <c r="J15" s="125" t="s">
        <v>42</v>
      </c>
      <c r="K15" s="128"/>
      <c r="L15" s="125" t="s">
        <v>43</v>
      </c>
      <c r="M15" s="125" t="s">
        <v>42</v>
      </c>
      <c r="N15" s="128"/>
      <c r="O15" s="125" t="s">
        <v>44</v>
      </c>
      <c r="P15" s="129" t="s">
        <v>45</v>
      </c>
      <c r="Q15" s="130"/>
      <c r="R15" s="131">
        <v>1</v>
      </c>
      <c r="S15" s="130"/>
      <c r="T15" s="130"/>
      <c r="U15" s="132"/>
      <c r="V15" s="132"/>
      <c r="W15" s="132"/>
      <c r="X15" s="132"/>
      <c r="Y15" s="133"/>
      <c r="Z15" s="15"/>
      <c r="AA15" s="16"/>
      <c r="AB15" s="16"/>
      <c r="AC15" s="16"/>
      <c r="AD15" s="134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7"/>
    </row>
    <row r="16" spans="1:104" ht="30" customHeight="1">
      <c r="A16" s="10"/>
      <c r="B16" s="135"/>
      <c r="C16" s="136"/>
      <c r="D16" s="137"/>
      <c r="E16" s="138"/>
      <c r="F16" s="139"/>
      <c r="G16" s="140"/>
      <c r="H16" s="139"/>
      <c r="I16" s="127" t="s">
        <v>46</v>
      </c>
      <c r="J16" s="140"/>
      <c r="K16" s="139"/>
      <c r="L16" s="139"/>
      <c r="M16" s="140"/>
      <c r="N16" s="139"/>
      <c r="O16" s="139"/>
      <c r="P16" s="141"/>
      <c r="Q16" s="142"/>
      <c r="R16" s="142"/>
      <c r="S16" s="141"/>
      <c r="T16" s="142"/>
      <c r="U16" s="143"/>
      <c r="V16" s="144"/>
      <c r="W16" s="145"/>
      <c r="X16" s="146"/>
      <c r="Y16" s="147"/>
      <c r="Z16" s="15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7"/>
    </row>
    <row r="17" spans="1:104" ht="30" customHeight="1">
      <c r="A17" s="10"/>
      <c r="B17" s="148"/>
      <c r="C17" s="149"/>
      <c r="D17" s="150"/>
      <c r="E17" s="151"/>
      <c r="F17" s="149"/>
      <c r="G17" s="150"/>
      <c r="H17" s="151"/>
      <c r="I17" s="152"/>
      <c r="J17" s="150"/>
      <c r="K17" s="151"/>
      <c r="L17" s="152"/>
      <c r="M17" s="150"/>
      <c r="N17" s="151"/>
      <c r="O17" s="152"/>
      <c r="P17" s="150"/>
      <c r="Q17" s="151"/>
      <c r="R17" s="153"/>
      <c r="S17" s="154"/>
      <c r="T17" s="155"/>
      <c r="U17" s="156"/>
      <c r="V17" s="157"/>
      <c r="W17" s="158"/>
      <c r="X17" s="159"/>
      <c r="Y17" s="160"/>
      <c r="Z17" s="15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7"/>
    </row>
    <row r="18" spans="1:104" ht="30" customHeight="1">
      <c r="A18" s="10"/>
      <c r="B18" s="161"/>
      <c r="C18" s="162" t="s">
        <v>47</v>
      </c>
      <c r="D18" s="163"/>
      <c r="E18" s="164" t="s">
        <v>48</v>
      </c>
      <c r="F18" s="165">
        <v>1</v>
      </c>
      <c r="G18" s="164" t="s">
        <v>49</v>
      </c>
      <c r="H18" s="166"/>
      <c r="I18" s="165">
        <f>(C9+C13)/100</f>
        <v>5.0700000000000002E-2</v>
      </c>
      <c r="J18" s="164" t="s">
        <v>50</v>
      </c>
      <c r="K18" s="164" t="s">
        <v>48</v>
      </c>
      <c r="L18" s="165">
        <f>1+C12/100</f>
        <v>1.0124205074857131</v>
      </c>
      <c r="M18" s="164" t="s">
        <v>50</v>
      </c>
      <c r="N18" s="164" t="s">
        <v>48</v>
      </c>
      <c r="O18" s="165">
        <f>1+C10/100</f>
        <v>1.0349999999999999</v>
      </c>
      <c r="P18" s="164" t="s">
        <v>50</v>
      </c>
      <c r="Q18" s="167" t="s">
        <v>45</v>
      </c>
      <c r="R18" s="168">
        <v>1</v>
      </c>
      <c r="S18" s="169"/>
      <c r="T18" s="170"/>
      <c r="U18" s="171"/>
      <c r="V18" s="172"/>
      <c r="W18" s="173"/>
      <c r="X18" s="174"/>
      <c r="Y18" s="175"/>
      <c r="Z18" s="15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7"/>
    </row>
    <row r="19" spans="1:104" ht="30" customHeight="1">
      <c r="A19" s="10"/>
      <c r="B19" s="161"/>
      <c r="C19" s="176"/>
      <c r="D19" s="177" t="s">
        <v>51</v>
      </c>
      <c r="E19" s="177" t="s">
        <v>45</v>
      </c>
      <c r="F19" s="178">
        <f>O9/100</f>
        <v>6.5000000000000006E-3</v>
      </c>
      <c r="G19" s="177" t="s">
        <v>45</v>
      </c>
      <c r="H19" s="179"/>
      <c r="I19" s="178">
        <f>O10/100</f>
        <v>0.03</v>
      </c>
      <c r="J19" s="177" t="s">
        <v>45</v>
      </c>
      <c r="K19" s="179"/>
      <c r="L19" s="178">
        <f>O11/100</f>
        <v>0</v>
      </c>
      <c r="M19" s="177" t="s">
        <v>45</v>
      </c>
      <c r="N19" s="179"/>
      <c r="O19" s="178">
        <f>O12/100</f>
        <v>4.4999999999999998E-2</v>
      </c>
      <c r="P19" s="177" t="s">
        <v>50</v>
      </c>
      <c r="Q19" s="180"/>
      <c r="R19" s="181"/>
      <c r="S19" s="182"/>
      <c r="T19" s="183"/>
      <c r="U19" s="171"/>
      <c r="V19" s="172"/>
      <c r="W19" s="173"/>
      <c r="X19" s="174"/>
      <c r="Y19" s="175"/>
      <c r="Z19" s="1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7"/>
    </row>
    <row r="20" spans="1:104" ht="30" customHeight="1">
      <c r="A20" s="10"/>
      <c r="B20" s="184"/>
      <c r="C20" s="185"/>
      <c r="D20" s="186"/>
      <c r="E20" s="186"/>
      <c r="F20" s="185"/>
      <c r="G20" s="186"/>
      <c r="H20" s="186"/>
      <c r="I20" s="187"/>
      <c r="J20" s="188"/>
      <c r="K20" s="189"/>
      <c r="L20" s="190" t="s">
        <v>52</v>
      </c>
      <c r="M20" s="189"/>
      <c r="N20" s="189"/>
      <c r="O20" s="191"/>
      <c r="P20" s="189"/>
      <c r="Q20" s="189"/>
      <c r="R20" s="189"/>
      <c r="S20" s="183"/>
      <c r="T20" s="183"/>
      <c r="U20" s="16"/>
      <c r="V20" s="16"/>
      <c r="W20" s="16"/>
      <c r="X20" s="16"/>
      <c r="Y20" s="175"/>
      <c r="Z20" s="15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7"/>
    </row>
    <row r="21" spans="1:104" ht="30" customHeight="1">
      <c r="A21" s="10"/>
      <c r="B21" s="161"/>
      <c r="C21" s="192" t="s">
        <v>20</v>
      </c>
      <c r="D21" s="193" t="s">
        <v>39</v>
      </c>
      <c r="E21" s="194"/>
      <c r="F21" s="165">
        <f>(F18+I18)*L18*O18</f>
        <v>1.1009814851677722</v>
      </c>
      <c r="G21" s="167" t="s">
        <v>45</v>
      </c>
      <c r="H21" s="195"/>
      <c r="I21" s="196">
        <v>1</v>
      </c>
      <c r="J21" s="197"/>
      <c r="K21" s="183"/>
      <c r="L21" s="198" t="s">
        <v>53</v>
      </c>
      <c r="M21" s="183"/>
      <c r="N21" s="183"/>
      <c r="O21" s="183"/>
      <c r="P21" s="183"/>
      <c r="Q21" s="183"/>
      <c r="R21" s="199"/>
      <c r="S21" s="200"/>
      <c r="T21" s="200"/>
      <c r="U21" s="201"/>
      <c r="V21" s="201"/>
      <c r="W21" s="201"/>
      <c r="X21" s="201"/>
      <c r="Y21" s="175"/>
      <c r="Z21" s="15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7"/>
    </row>
    <row r="22" spans="1:104" ht="30" customHeight="1">
      <c r="A22" s="10"/>
      <c r="B22" s="202"/>
      <c r="C22" s="203"/>
      <c r="D22" s="204"/>
      <c r="E22" s="204"/>
      <c r="F22" s="178">
        <f>1-F19-I19-L19-O19</f>
        <v>0.91849999999999998</v>
      </c>
      <c r="G22" s="204"/>
      <c r="H22" s="204"/>
      <c r="I22" s="205"/>
      <c r="J22" s="206"/>
      <c r="K22" s="35"/>
      <c r="L22" s="198" t="s">
        <v>54</v>
      </c>
      <c r="M22" s="207"/>
      <c r="N22" s="207"/>
      <c r="O22" s="208"/>
      <c r="P22" s="208"/>
      <c r="Q22" s="209"/>
      <c r="R22" s="210" t="s">
        <v>55</v>
      </c>
      <c r="S22" s="211" t="s">
        <v>49</v>
      </c>
      <c r="T22" s="386" t="s">
        <v>37</v>
      </c>
      <c r="U22" s="387"/>
      <c r="V22" s="212" t="s">
        <v>50</v>
      </c>
      <c r="W22" s="213" t="s">
        <v>56</v>
      </c>
      <c r="X22" s="214"/>
      <c r="Y22" s="215"/>
      <c r="Z22" s="15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7"/>
    </row>
    <row r="23" spans="1:104" ht="30" customHeight="1">
      <c r="A23" s="10"/>
      <c r="B23" s="216"/>
      <c r="C23" s="217"/>
      <c r="D23" s="186"/>
      <c r="E23" s="186"/>
      <c r="F23" s="218"/>
      <c r="G23" s="186"/>
      <c r="H23" s="186"/>
      <c r="I23" s="219"/>
      <c r="J23" s="220"/>
      <c r="K23" s="35"/>
      <c r="L23" s="198" t="s">
        <v>57</v>
      </c>
      <c r="M23" s="207"/>
      <c r="N23" s="207"/>
      <c r="O23" s="208"/>
      <c r="P23" s="208"/>
      <c r="Q23" s="209"/>
      <c r="R23" s="221"/>
      <c r="S23" s="222"/>
      <c r="T23" s="388">
        <v>100</v>
      </c>
      <c r="U23" s="389"/>
      <c r="V23" s="223"/>
      <c r="W23" s="223"/>
      <c r="X23" s="224"/>
      <c r="Y23" s="215"/>
      <c r="Z23" s="1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7"/>
    </row>
    <row r="24" spans="1:104" ht="30" customHeight="1">
      <c r="A24" s="10"/>
      <c r="B24" s="202"/>
      <c r="C24" s="225" t="s">
        <v>20</v>
      </c>
      <c r="D24" s="226" t="s">
        <v>39</v>
      </c>
      <c r="E24" s="227"/>
      <c r="F24" s="228">
        <f>F21/F22</f>
        <v>1.1986733643633882</v>
      </c>
      <c r="G24" s="229" t="s">
        <v>45</v>
      </c>
      <c r="H24" s="230"/>
      <c r="I24" s="231">
        <v>1</v>
      </c>
      <c r="J24" s="206"/>
      <c r="K24" s="35"/>
      <c r="L24" s="198" t="s">
        <v>58</v>
      </c>
      <c r="M24" s="207"/>
      <c r="N24" s="207"/>
      <c r="O24" s="208"/>
      <c r="P24" s="208"/>
      <c r="Q24" s="208"/>
      <c r="R24" s="190" t="s">
        <v>52</v>
      </c>
      <c r="S24" s="232"/>
      <c r="T24" s="233"/>
      <c r="U24" s="233"/>
      <c r="V24" s="234"/>
      <c r="W24" s="234"/>
      <c r="X24" s="234"/>
      <c r="Y24" s="235"/>
      <c r="Z24" s="15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7"/>
    </row>
    <row r="25" spans="1:104" ht="30" customHeight="1">
      <c r="A25" s="10"/>
      <c r="B25" s="216"/>
      <c r="C25" s="217"/>
      <c r="D25" s="186"/>
      <c r="E25" s="186"/>
      <c r="F25" s="236"/>
      <c r="G25" s="186"/>
      <c r="H25" s="189"/>
      <c r="I25" s="237"/>
      <c r="J25" s="220"/>
      <c r="K25" s="35"/>
      <c r="L25" s="198" t="s">
        <v>59</v>
      </c>
      <c r="M25" s="207"/>
      <c r="N25" s="207"/>
      <c r="O25" s="208"/>
      <c r="P25" s="208"/>
      <c r="Q25" s="208"/>
      <c r="R25" s="238" t="s">
        <v>60</v>
      </c>
      <c r="S25" s="239" t="s">
        <v>61</v>
      </c>
      <c r="T25" s="240"/>
      <c r="U25" s="241">
        <f>1+U14/100</f>
        <v>1.1325000000000001</v>
      </c>
      <c r="V25" s="390">
        <f>U13/252</f>
        <v>9.9206349206349201E-2</v>
      </c>
      <c r="W25" s="390"/>
      <c r="X25" s="391"/>
      <c r="Y25" s="242"/>
      <c r="Z25" s="15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7"/>
    </row>
    <row r="26" spans="1:104" ht="30" customHeight="1">
      <c r="A26" s="10"/>
      <c r="B26" s="202"/>
      <c r="C26" s="243" t="s">
        <v>62</v>
      </c>
      <c r="D26" s="244" t="s">
        <v>39</v>
      </c>
      <c r="E26" s="245"/>
      <c r="F26" s="246">
        <f>ROUND((F24-I24)*100,1)</f>
        <v>19.899999999999999</v>
      </c>
      <c r="G26" s="247" t="s">
        <v>16</v>
      </c>
      <c r="H26" s="182"/>
      <c r="I26" s="248"/>
      <c r="J26" s="220"/>
      <c r="K26" s="35"/>
      <c r="L26" s="198" t="s">
        <v>63</v>
      </c>
      <c r="M26" s="207"/>
      <c r="N26" s="207"/>
      <c r="O26" s="208"/>
      <c r="P26" s="208"/>
      <c r="Q26" s="208"/>
      <c r="R26" s="392" t="s">
        <v>64</v>
      </c>
      <c r="S26" s="393"/>
      <c r="T26" s="393"/>
      <c r="U26" s="393"/>
      <c r="V26" s="393"/>
      <c r="W26" s="393"/>
      <c r="X26" s="393"/>
      <c r="Y26" s="235"/>
      <c r="Z26" s="15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7"/>
    </row>
    <row r="27" spans="1:104" ht="30" customHeight="1">
      <c r="A27" s="10"/>
      <c r="B27" s="249"/>
      <c r="C27" s="250"/>
      <c r="D27" s="250"/>
      <c r="E27" s="250"/>
      <c r="F27" s="251">
        <f>ROUND(((F26/100)+1),4)</f>
        <v>1.1990000000000001</v>
      </c>
      <c r="G27" s="250"/>
      <c r="H27" s="252"/>
      <c r="I27" s="253"/>
      <c r="J27" s="254"/>
      <c r="K27" s="255"/>
      <c r="L27" s="256" t="s">
        <v>65</v>
      </c>
      <c r="M27" s="257"/>
      <c r="N27" s="257"/>
      <c r="O27" s="258"/>
      <c r="P27" s="258"/>
      <c r="Q27" s="258"/>
      <c r="R27" s="394"/>
      <c r="S27" s="394"/>
      <c r="T27" s="394"/>
      <c r="U27" s="394"/>
      <c r="V27" s="394"/>
      <c r="W27" s="394"/>
      <c r="X27" s="394"/>
      <c r="Y27" s="259"/>
      <c r="Z27" s="1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7"/>
    </row>
    <row r="28" spans="1:104" ht="30" customHeight="1">
      <c r="A28" s="10"/>
      <c r="B28" s="260" t="s">
        <v>66</v>
      </c>
      <c r="C28" s="261" t="s">
        <v>67</v>
      </c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3"/>
      <c r="V28" s="262"/>
      <c r="W28" s="262"/>
      <c r="X28" s="262"/>
      <c r="Y28" s="264"/>
      <c r="Z28" s="15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7"/>
    </row>
    <row r="29" spans="1:104" ht="30" customHeight="1">
      <c r="A29" s="10"/>
      <c r="B29" s="265"/>
      <c r="C29" s="395" t="s">
        <v>68</v>
      </c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235"/>
      <c r="Z29" s="15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7"/>
    </row>
    <row r="30" spans="1:104" ht="30" customHeight="1">
      <c r="A30" s="10"/>
      <c r="B30" s="265"/>
      <c r="C30" s="395" t="s">
        <v>69</v>
      </c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266"/>
      <c r="Z30" s="15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7"/>
    </row>
    <row r="31" spans="1:104" ht="30" customHeight="1">
      <c r="A31" s="10"/>
      <c r="B31" s="265"/>
      <c r="C31" s="35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8"/>
      <c r="Q31" s="267"/>
      <c r="R31" s="269"/>
      <c r="S31" s="267"/>
      <c r="T31" s="267"/>
      <c r="U31" s="267"/>
      <c r="V31" s="380"/>
      <c r="W31" s="380"/>
      <c r="X31" s="270"/>
      <c r="Y31" s="235"/>
      <c r="Z31" s="1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7"/>
    </row>
    <row r="32" spans="1:104" ht="13.15" customHeight="1">
      <c r="A32" s="10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271"/>
      <c r="Z32" s="15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7"/>
    </row>
    <row r="33" spans="1:104" ht="13.15" customHeight="1">
      <c r="A33" s="10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271"/>
      <c r="Z33" s="15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7"/>
    </row>
    <row r="34" spans="1:104" ht="13.15" customHeight="1">
      <c r="A34" s="10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271"/>
      <c r="Z34" s="15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7"/>
    </row>
    <row r="35" spans="1:104" ht="13.9" customHeight="1">
      <c r="A35" s="10"/>
      <c r="B35" s="272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4"/>
      <c r="Z35" s="15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7"/>
    </row>
    <row r="36" spans="1:104" ht="13.9" customHeight="1">
      <c r="A36" s="275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7"/>
    </row>
    <row r="37" spans="1:104" ht="13.15" customHeight="1">
      <c r="A37" s="27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7"/>
    </row>
    <row r="38" spans="1:104" ht="13.15" customHeight="1">
      <c r="A38" s="27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7"/>
    </row>
    <row r="39" spans="1:104" ht="15" customHeight="1">
      <c r="A39" s="275"/>
      <c r="B39" s="16"/>
      <c r="C39" s="16"/>
      <c r="D39" s="16"/>
      <c r="E39" s="277"/>
      <c r="F39" s="16"/>
      <c r="G39" s="16"/>
      <c r="H39" s="16"/>
      <c r="I39" s="278"/>
      <c r="J39" s="278"/>
      <c r="K39" s="278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7"/>
    </row>
    <row r="40" spans="1:104" ht="15" customHeight="1">
      <c r="A40" s="275"/>
      <c r="B40" s="16"/>
      <c r="C40" s="16"/>
      <c r="D40" s="16"/>
      <c r="E40" s="279"/>
      <c r="F40" s="16"/>
      <c r="G40" s="16"/>
      <c r="H40" s="16"/>
      <c r="I40" s="278"/>
      <c r="J40" s="278"/>
      <c r="K40" s="278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7"/>
    </row>
    <row r="41" spans="1:104" ht="13.15" customHeight="1">
      <c r="A41" s="275"/>
      <c r="B41" s="16"/>
      <c r="C41" s="16"/>
      <c r="D41" s="16"/>
      <c r="E41" s="280"/>
      <c r="F41" s="16"/>
      <c r="G41" s="16"/>
      <c r="H41" s="16"/>
      <c r="I41" s="278"/>
      <c r="J41" s="278"/>
      <c r="K41" s="278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7"/>
    </row>
    <row r="42" spans="1:104" ht="13.15" customHeight="1">
      <c r="A42" s="275"/>
      <c r="B42" s="16"/>
      <c r="C42" s="16"/>
      <c r="D42" s="16"/>
      <c r="E42" s="280"/>
      <c r="F42" s="16"/>
      <c r="G42" s="16"/>
      <c r="H42" s="16"/>
      <c r="I42" s="278"/>
      <c r="J42" s="278"/>
      <c r="K42" s="278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7"/>
    </row>
    <row r="43" spans="1:104" ht="13.15" customHeight="1">
      <c r="A43" s="275"/>
      <c r="B43" s="16"/>
      <c r="C43" s="16"/>
      <c r="D43" s="16"/>
      <c r="E43" s="16"/>
      <c r="F43" s="16"/>
      <c r="G43" s="16"/>
      <c r="H43" s="16"/>
      <c r="I43" s="278"/>
      <c r="J43" s="278"/>
      <c r="K43" s="278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7"/>
    </row>
    <row r="44" spans="1:104" ht="13.15" customHeight="1">
      <c r="A44" s="275"/>
      <c r="B44" s="16"/>
      <c r="C44" s="16"/>
      <c r="D44" s="16"/>
      <c r="E44" s="16"/>
      <c r="F44" s="16"/>
      <c r="G44" s="16"/>
      <c r="H44" s="16"/>
      <c r="I44" s="278"/>
      <c r="J44" s="278"/>
      <c r="K44" s="278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7"/>
    </row>
    <row r="45" spans="1:104" ht="13.15" customHeight="1">
      <c r="A45" s="275"/>
      <c r="B45" s="16"/>
      <c r="C45" s="16"/>
      <c r="D45" s="16"/>
      <c r="E45" s="16"/>
      <c r="F45" s="16"/>
      <c r="G45" s="16"/>
      <c r="H45" s="16"/>
      <c r="I45" s="278"/>
      <c r="J45" s="278"/>
      <c r="K45" s="278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7"/>
    </row>
    <row r="46" spans="1:104" ht="13.15" customHeight="1">
      <c r="A46" s="275"/>
      <c r="B46" s="16"/>
      <c r="C46" s="16"/>
      <c r="D46" s="16"/>
      <c r="E46" s="16"/>
      <c r="F46" s="16"/>
      <c r="G46" s="16"/>
      <c r="H46" s="16"/>
      <c r="I46" s="278"/>
      <c r="J46" s="278"/>
      <c r="K46" s="278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7"/>
    </row>
    <row r="47" spans="1:104" ht="13.15" customHeight="1">
      <c r="A47" s="27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7"/>
    </row>
    <row r="48" spans="1:104" ht="13.15" customHeight="1">
      <c r="A48" s="27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7"/>
    </row>
    <row r="49" spans="1:104" ht="13.15" customHeight="1">
      <c r="A49" s="27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7"/>
    </row>
    <row r="50" spans="1:104" ht="13.15" customHeight="1">
      <c r="A50" s="27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7"/>
    </row>
    <row r="51" spans="1:104" ht="13.15" customHeight="1">
      <c r="A51" s="27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7"/>
    </row>
    <row r="52" spans="1:104" ht="13.15" customHeight="1">
      <c r="A52" s="27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7"/>
    </row>
    <row r="53" spans="1:104" ht="13.15" customHeight="1">
      <c r="A53" s="27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7"/>
    </row>
    <row r="54" spans="1:104" ht="13.15" customHeight="1">
      <c r="A54" s="27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7"/>
    </row>
    <row r="55" spans="1:104" ht="13.15" customHeight="1">
      <c r="A55" s="27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7"/>
    </row>
    <row r="56" spans="1:104" ht="13.15" customHeight="1">
      <c r="A56" s="27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7"/>
    </row>
    <row r="57" spans="1:104" ht="13.15" customHeight="1">
      <c r="A57" s="27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7"/>
    </row>
    <row r="58" spans="1:104" ht="13.15" customHeight="1">
      <c r="A58" s="275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7"/>
    </row>
    <row r="59" spans="1:104" ht="13.15" customHeight="1">
      <c r="A59" s="275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7"/>
    </row>
    <row r="60" spans="1:104" ht="13.15" customHeight="1">
      <c r="A60" s="27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7"/>
    </row>
    <row r="61" spans="1:104" ht="13.15" customHeight="1">
      <c r="A61" s="27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7"/>
    </row>
    <row r="62" spans="1:104" ht="13.15" customHeight="1">
      <c r="A62" s="27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7"/>
    </row>
    <row r="63" spans="1:104" ht="13.15" customHeight="1">
      <c r="A63" s="27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7"/>
    </row>
    <row r="64" spans="1:104" ht="13.15" customHeight="1">
      <c r="A64" s="27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7"/>
    </row>
    <row r="65" spans="1:104" ht="13.15" customHeight="1">
      <c r="A65" s="27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7"/>
    </row>
    <row r="66" spans="1:104" ht="13.15" customHeight="1">
      <c r="A66" s="27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7"/>
    </row>
    <row r="67" spans="1:104" ht="13.15" customHeight="1">
      <c r="A67" s="27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7"/>
    </row>
    <row r="68" spans="1:104" ht="13.15" customHeight="1">
      <c r="A68" s="27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7"/>
    </row>
    <row r="69" spans="1:104" ht="13.15" customHeight="1">
      <c r="A69" s="275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7"/>
    </row>
    <row r="70" spans="1:104" ht="13.15" customHeight="1">
      <c r="A70" s="27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7"/>
    </row>
    <row r="71" spans="1:104" ht="13.15" customHeight="1">
      <c r="A71" s="27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7"/>
    </row>
    <row r="72" spans="1:104" ht="13.15" customHeight="1">
      <c r="A72" s="27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7"/>
    </row>
    <row r="73" spans="1:104" ht="13.15" customHeight="1">
      <c r="A73" s="27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7"/>
    </row>
    <row r="74" spans="1:104" ht="13.15" customHeight="1">
      <c r="A74" s="27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7"/>
    </row>
    <row r="75" spans="1:104" ht="13.15" customHeight="1">
      <c r="A75" s="27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7"/>
    </row>
    <row r="76" spans="1:104" ht="13.15" customHeight="1">
      <c r="A76" s="27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7"/>
    </row>
    <row r="77" spans="1:104" ht="13.15" customHeight="1">
      <c r="A77" s="27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7"/>
    </row>
    <row r="78" spans="1:104" ht="13.15" customHeight="1">
      <c r="A78" s="27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7"/>
    </row>
    <row r="79" spans="1:104" ht="13.15" customHeight="1">
      <c r="A79" s="27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7"/>
    </row>
    <row r="80" spans="1:104" ht="13.15" customHeight="1">
      <c r="A80" s="275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7"/>
    </row>
    <row r="81" spans="1:104" ht="13.15" customHeight="1">
      <c r="A81" s="27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7"/>
    </row>
    <row r="82" spans="1:104" ht="13.15" customHeight="1">
      <c r="A82" s="27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7"/>
    </row>
    <row r="83" spans="1:104" ht="13.15" customHeight="1">
      <c r="A83" s="27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7"/>
    </row>
    <row r="84" spans="1:104" ht="13.15" customHeight="1">
      <c r="A84" s="27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7"/>
    </row>
    <row r="85" spans="1:104" ht="13.15" customHeight="1">
      <c r="A85" s="275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7"/>
    </row>
    <row r="86" spans="1:104" ht="13.15" customHeight="1">
      <c r="A86" s="27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7"/>
    </row>
    <row r="87" spans="1:104" ht="13.15" customHeight="1">
      <c r="A87" s="275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7"/>
    </row>
    <row r="88" spans="1:104" ht="13.15" customHeight="1">
      <c r="A88" s="27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7"/>
    </row>
    <row r="89" spans="1:104" ht="13.15" customHeight="1">
      <c r="A89" s="275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7"/>
    </row>
    <row r="90" spans="1:104" ht="13.15" customHeight="1">
      <c r="A90" s="275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7"/>
    </row>
    <row r="91" spans="1:104" ht="13.15" customHeight="1">
      <c r="A91" s="275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7"/>
    </row>
    <row r="92" spans="1:104" ht="13.15" customHeight="1">
      <c r="A92" s="275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7"/>
    </row>
    <row r="93" spans="1:104" ht="13.15" customHeight="1">
      <c r="A93" s="275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7"/>
    </row>
    <row r="94" spans="1:104" ht="13.15" customHeight="1">
      <c r="A94" s="275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7"/>
    </row>
    <row r="95" spans="1:104" ht="13.15" customHeight="1">
      <c r="A95" s="275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7"/>
    </row>
    <row r="96" spans="1:104" ht="13.15" customHeight="1">
      <c r="A96" s="275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7"/>
    </row>
    <row r="97" spans="1:104" ht="13.15" customHeight="1">
      <c r="A97" s="275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7"/>
    </row>
    <row r="98" spans="1:104" ht="13.15" customHeight="1">
      <c r="A98" s="275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7"/>
    </row>
    <row r="99" spans="1:104" ht="13.15" customHeight="1">
      <c r="A99" s="275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7"/>
    </row>
    <row r="100" spans="1:104" ht="13.15" customHeight="1">
      <c r="A100" s="275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7"/>
    </row>
    <row r="101" spans="1:104" ht="13.15" customHeight="1">
      <c r="A101" s="27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7"/>
    </row>
    <row r="102" spans="1:104" ht="13.15" customHeight="1">
      <c r="A102" s="275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7"/>
    </row>
    <row r="103" spans="1:104" ht="13.15" customHeight="1">
      <c r="A103" s="275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7"/>
    </row>
    <row r="104" spans="1:104" ht="13.15" customHeight="1">
      <c r="A104" s="275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7"/>
    </row>
    <row r="105" spans="1:104" ht="13.15" customHeight="1">
      <c r="A105" s="275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7"/>
    </row>
    <row r="106" spans="1:104" ht="13.15" customHeight="1">
      <c r="A106" s="275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7"/>
    </row>
    <row r="107" spans="1:104" ht="13.15" customHeight="1">
      <c r="A107" s="275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7"/>
    </row>
    <row r="108" spans="1:104" ht="13.15" customHeight="1">
      <c r="A108" s="275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7"/>
    </row>
    <row r="109" spans="1:104" ht="13.15" customHeight="1">
      <c r="A109" s="27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7"/>
    </row>
    <row r="110" spans="1:104" ht="13.15" customHeight="1">
      <c r="A110" s="275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7"/>
    </row>
    <row r="111" spans="1:104" ht="13.15" customHeight="1">
      <c r="A111" s="275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7"/>
    </row>
    <row r="112" spans="1:104" ht="13.15" customHeight="1">
      <c r="A112" s="275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7"/>
    </row>
    <row r="113" spans="1:104" ht="13.15" customHeight="1">
      <c r="A113" s="275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7"/>
    </row>
    <row r="114" spans="1:104" ht="13.15" customHeight="1">
      <c r="A114" s="275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7"/>
    </row>
    <row r="115" spans="1:104" ht="13.15" customHeight="1">
      <c r="A115" s="275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7"/>
    </row>
    <row r="116" spans="1:104" ht="13.15" customHeight="1">
      <c r="A116" s="275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7"/>
    </row>
    <row r="117" spans="1:104" ht="13.15" customHeight="1">
      <c r="A117" s="275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  <c r="CC117" s="16"/>
      <c r="CD117" s="16"/>
      <c r="CE117" s="16"/>
      <c r="CF117" s="16"/>
      <c r="CG117" s="16"/>
      <c r="CH117" s="16"/>
      <c r="CI117" s="16"/>
      <c r="CJ117" s="16"/>
      <c r="CK117" s="16"/>
      <c r="CL117" s="16"/>
      <c r="CM117" s="16"/>
      <c r="CN117" s="16"/>
      <c r="CO117" s="16"/>
      <c r="CP117" s="16"/>
      <c r="CQ117" s="16"/>
      <c r="CR117" s="16"/>
      <c r="CS117" s="16"/>
      <c r="CT117" s="16"/>
      <c r="CU117" s="16"/>
      <c r="CV117" s="16"/>
      <c r="CW117" s="16"/>
      <c r="CX117" s="16"/>
      <c r="CY117" s="16"/>
      <c r="CZ117" s="17"/>
    </row>
    <row r="118" spans="1:104" ht="13.15" customHeight="1">
      <c r="A118" s="275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7"/>
    </row>
    <row r="119" spans="1:104" ht="13.15" customHeight="1">
      <c r="A119" s="275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7"/>
    </row>
    <row r="120" spans="1:104" ht="13.15" customHeight="1">
      <c r="A120" s="275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7"/>
    </row>
    <row r="121" spans="1:104" ht="13.15" customHeight="1">
      <c r="A121" s="275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7"/>
    </row>
    <row r="122" spans="1:104" ht="13.15" customHeight="1">
      <c r="A122" s="275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7"/>
    </row>
    <row r="123" spans="1:104" ht="13.15" customHeight="1">
      <c r="A123" s="275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7"/>
    </row>
    <row r="124" spans="1:104" ht="13.15" customHeight="1">
      <c r="A124" s="275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7"/>
    </row>
    <row r="125" spans="1:104" ht="13.15" customHeight="1">
      <c r="A125" s="275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7"/>
    </row>
    <row r="126" spans="1:104" ht="13.15" customHeight="1">
      <c r="A126" s="275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7"/>
    </row>
    <row r="127" spans="1:104" ht="13.15" customHeight="1">
      <c r="A127" s="275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7"/>
    </row>
    <row r="128" spans="1:104" ht="13.15" customHeight="1">
      <c r="A128" s="275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7"/>
    </row>
    <row r="129" spans="1:104" ht="13.15" customHeight="1">
      <c r="A129" s="275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7"/>
    </row>
    <row r="130" spans="1:104" ht="13.15" customHeight="1">
      <c r="A130" s="275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7"/>
    </row>
    <row r="131" spans="1:104" ht="13.15" customHeight="1">
      <c r="A131" s="27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7"/>
    </row>
    <row r="132" spans="1:104" ht="13.15" customHeight="1">
      <c r="A132" s="275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7"/>
    </row>
    <row r="133" spans="1:104" ht="13.15" customHeight="1">
      <c r="A133" s="275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7"/>
    </row>
    <row r="134" spans="1:104" ht="13.15" customHeight="1">
      <c r="A134" s="275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7"/>
    </row>
    <row r="135" spans="1:104" ht="13.15" customHeight="1">
      <c r="A135" s="27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7"/>
    </row>
    <row r="136" spans="1:104" ht="13.15" customHeight="1">
      <c r="A136" s="275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7"/>
    </row>
    <row r="137" spans="1:104" ht="13.15" customHeight="1">
      <c r="A137" s="275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7"/>
    </row>
    <row r="138" spans="1:104" ht="13.15" customHeight="1">
      <c r="A138" s="275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7"/>
    </row>
    <row r="139" spans="1:104" ht="13.15" customHeight="1">
      <c r="A139" s="275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7"/>
    </row>
    <row r="140" spans="1:104" ht="13.15" customHeight="1">
      <c r="A140" s="275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7"/>
    </row>
    <row r="141" spans="1:104" ht="13.15" customHeight="1">
      <c r="A141" s="275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7"/>
    </row>
    <row r="142" spans="1:104" ht="13.15" customHeight="1">
      <c r="A142" s="275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7"/>
    </row>
    <row r="143" spans="1:104" ht="13.15" customHeight="1">
      <c r="A143" s="275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7"/>
    </row>
    <row r="144" spans="1:104" ht="13.15" customHeight="1">
      <c r="A144" s="275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7"/>
    </row>
    <row r="145" spans="1:104" ht="13.15" customHeight="1">
      <c r="A145" s="275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7"/>
    </row>
    <row r="146" spans="1:104" ht="13.15" customHeight="1">
      <c r="A146" s="275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7"/>
    </row>
    <row r="147" spans="1:104" ht="13.15" customHeight="1">
      <c r="A147" s="275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7"/>
    </row>
    <row r="148" spans="1:104" ht="13.15" customHeight="1">
      <c r="A148" s="275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7"/>
    </row>
    <row r="149" spans="1:104" ht="13.15" customHeight="1">
      <c r="A149" s="275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7"/>
    </row>
    <row r="150" spans="1:104" ht="13.15" customHeight="1">
      <c r="A150" s="275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7"/>
    </row>
    <row r="151" spans="1:104" ht="13.15" customHeight="1">
      <c r="A151" s="275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7"/>
    </row>
    <row r="152" spans="1:104" ht="13.15" customHeight="1">
      <c r="A152" s="275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7"/>
    </row>
    <row r="153" spans="1:104" ht="13.15" customHeight="1">
      <c r="A153" s="275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7"/>
    </row>
    <row r="154" spans="1:104" ht="13.15" customHeight="1">
      <c r="A154" s="275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7"/>
    </row>
    <row r="155" spans="1:104" ht="13.15" customHeight="1">
      <c r="A155" s="275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7"/>
    </row>
    <row r="156" spans="1:104" ht="13.15" customHeight="1">
      <c r="A156" s="275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7"/>
    </row>
    <row r="157" spans="1:104" ht="13.15" customHeight="1">
      <c r="A157" s="275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7"/>
    </row>
    <row r="158" spans="1:104" ht="13.15" customHeight="1">
      <c r="A158" s="275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7"/>
    </row>
    <row r="159" spans="1:104" ht="13.15" customHeight="1">
      <c r="A159" s="281"/>
      <c r="B159" s="282"/>
      <c r="C159" s="282"/>
      <c r="D159" s="282"/>
      <c r="E159" s="282"/>
      <c r="F159" s="282"/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R159" s="282"/>
      <c r="S159" s="282"/>
      <c r="T159" s="282"/>
      <c r="U159" s="282"/>
      <c r="V159" s="282"/>
      <c r="W159" s="282"/>
      <c r="X159" s="282"/>
      <c r="Y159" s="282"/>
      <c r="Z159" s="282"/>
      <c r="AA159" s="282"/>
      <c r="AB159" s="282"/>
      <c r="AC159" s="282"/>
      <c r="AD159" s="282"/>
      <c r="AE159" s="282"/>
      <c r="AF159" s="282"/>
      <c r="AG159" s="282"/>
      <c r="AH159" s="282"/>
      <c r="AI159" s="282"/>
      <c r="AJ159" s="282"/>
      <c r="AK159" s="282"/>
      <c r="AL159" s="282"/>
      <c r="AM159" s="282"/>
      <c r="AN159" s="282"/>
      <c r="AO159" s="282"/>
      <c r="AP159" s="282"/>
      <c r="AQ159" s="282"/>
      <c r="AR159" s="282"/>
      <c r="AS159" s="282"/>
      <c r="AT159" s="282"/>
      <c r="AU159" s="282"/>
      <c r="AV159" s="282"/>
      <c r="AW159" s="282"/>
      <c r="AX159" s="282"/>
      <c r="AY159" s="282"/>
      <c r="AZ159" s="282"/>
      <c r="BA159" s="282"/>
      <c r="BB159" s="282"/>
      <c r="BC159" s="282"/>
      <c r="BD159" s="282"/>
      <c r="BE159" s="282"/>
      <c r="BF159" s="282"/>
      <c r="BG159" s="282"/>
      <c r="BH159" s="282"/>
      <c r="BI159" s="282"/>
      <c r="BJ159" s="282"/>
      <c r="BK159" s="282"/>
      <c r="BL159" s="282"/>
      <c r="BM159" s="282"/>
      <c r="BN159" s="282"/>
      <c r="BO159" s="282"/>
      <c r="BP159" s="282"/>
      <c r="BQ159" s="282"/>
      <c r="BR159" s="282"/>
      <c r="BS159" s="282"/>
      <c r="BT159" s="282"/>
      <c r="BU159" s="282"/>
      <c r="BV159" s="282"/>
      <c r="BW159" s="282"/>
      <c r="BX159" s="282"/>
      <c r="BY159" s="282"/>
      <c r="BZ159" s="282"/>
      <c r="CA159" s="282"/>
      <c r="CB159" s="282"/>
      <c r="CC159" s="282"/>
      <c r="CD159" s="282"/>
      <c r="CE159" s="282"/>
      <c r="CF159" s="282"/>
      <c r="CG159" s="282"/>
      <c r="CH159" s="282"/>
      <c r="CI159" s="282"/>
      <c r="CJ159" s="282"/>
      <c r="CK159" s="282"/>
      <c r="CL159" s="282"/>
      <c r="CM159" s="282"/>
      <c r="CN159" s="282"/>
      <c r="CO159" s="282"/>
      <c r="CP159" s="282"/>
      <c r="CQ159" s="282"/>
      <c r="CR159" s="282"/>
      <c r="CS159" s="282"/>
      <c r="CT159" s="282"/>
      <c r="CU159" s="282"/>
      <c r="CV159" s="282"/>
      <c r="CW159" s="282"/>
      <c r="CX159" s="282"/>
      <c r="CY159" s="282"/>
      <c r="CZ159" s="283"/>
    </row>
  </sheetData>
  <mergeCells count="18">
    <mergeCell ref="D11:E11"/>
    <mergeCell ref="L2:Y2"/>
    <mergeCell ref="O5:R5"/>
    <mergeCell ref="D7:E7"/>
    <mergeCell ref="D9:E9"/>
    <mergeCell ref="D10:E10"/>
    <mergeCell ref="V31:W31"/>
    <mergeCell ref="D12:E12"/>
    <mergeCell ref="AH12:AJ12"/>
    <mergeCell ref="D13:E13"/>
    <mergeCell ref="AE13:AI13"/>
    <mergeCell ref="AI14:AJ14"/>
    <mergeCell ref="T22:U22"/>
    <mergeCell ref="T23:U23"/>
    <mergeCell ref="V25:X25"/>
    <mergeCell ref="R26:X27"/>
    <mergeCell ref="C29:X29"/>
    <mergeCell ref="C30:X30"/>
  </mergeCells>
  <pageMargins left="0.511811024" right="0.511811024" top="0.78740157499999996" bottom="0.78740157499999996" header="0.31496062000000002" footer="0.31496062000000002"/>
  <pageSetup paperSize="9" scale="52" orientation="landscape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159"/>
  <sheetViews>
    <sheetView showGridLines="0" workbookViewId="0">
      <selection activeCell="M3" sqref="M3"/>
    </sheetView>
  </sheetViews>
  <sheetFormatPr defaultColWidth="8.7109375" defaultRowHeight="13.15" customHeight="1"/>
  <cols>
    <col min="1" max="1" width="1.42578125" style="284" customWidth="1"/>
    <col min="2" max="2" width="25.140625" style="284" customWidth="1"/>
    <col min="3" max="3" width="20.7109375" style="284" customWidth="1"/>
    <col min="4" max="4" width="4" style="284" customWidth="1"/>
    <col min="5" max="5" width="2" style="284" customWidth="1"/>
    <col min="6" max="6" width="20.7109375" style="284" customWidth="1"/>
    <col min="7" max="7" width="4" style="284" customWidth="1"/>
    <col min="8" max="8" width="1.7109375" style="284" customWidth="1"/>
    <col min="9" max="9" width="20.7109375" style="284" customWidth="1"/>
    <col min="10" max="10" width="4" style="284" customWidth="1"/>
    <col min="11" max="11" width="5.42578125" style="284" customWidth="1"/>
    <col min="12" max="12" width="20.7109375" style="284" customWidth="1"/>
    <col min="13" max="13" width="4" style="284" customWidth="1"/>
    <col min="14" max="14" width="1.7109375" style="284" customWidth="1"/>
    <col min="15" max="15" width="20.7109375" style="284" customWidth="1"/>
    <col min="16" max="16" width="4" style="284" customWidth="1"/>
    <col min="17" max="17" width="1.7109375" style="284" customWidth="1"/>
    <col min="18" max="18" width="20.7109375" style="284" customWidth="1"/>
    <col min="19" max="19" width="4" style="284" customWidth="1"/>
    <col min="20" max="20" width="2.140625" style="284" customWidth="1"/>
    <col min="21" max="21" width="20.7109375" style="284" customWidth="1"/>
    <col min="22" max="22" width="4" style="284" customWidth="1"/>
    <col min="23" max="23" width="2.140625" style="284" customWidth="1"/>
    <col min="24" max="24" width="20.7109375" style="284" customWidth="1"/>
    <col min="25" max="25" width="7.5703125" style="284" customWidth="1"/>
    <col min="26" max="29" width="8.7109375" style="284" customWidth="1"/>
    <col min="30" max="30" width="25.140625" style="284" customWidth="1"/>
    <col min="31" max="105" width="8.7109375" style="284" customWidth="1"/>
    <col min="106" max="16384" width="8.7109375" style="284"/>
  </cols>
  <sheetData>
    <row r="1" spans="1:104" ht="7.9" customHeight="1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9"/>
    </row>
    <row r="2" spans="1:104" ht="25.15" customHeight="1">
      <c r="A2" s="10"/>
      <c r="B2" s="11"/>
      <c r="C2" s="12"/>
      <c r="D2" s="285"/>
      <c r="E2" s="12"/>
      <c r="F2" s="12"/>
      <c r="G2" s="12"/>
      <c r="H2" s="12"/>
      <c r="I2" s="12"/>
      <c r="J2" s="12"/>
      <c r="K2" s="14"/>
      <c r="L2" s="397" t="s">
        <v>71</v>
      </c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9"/>
      <c r="Z2" s="15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7"/>
    </row>
    <row r="3" spans="1:104" ht="25.15" customHeight="1">
      <c r="A3" s="10"/>
      <c r="B3" s="18"/>
      <c r="C3" s="19"/>
      <c r="D3" s="286"/>
      <c r="E3" s="19"/>
      <c r="F3" s="19"/>
      <c r="G3" s="19"/>
      <c r="H3" s="19"/>
      <c r="I3" s="19"/>
      <c r="J3" s="19"/>
      <c r="K3" s="21"/>
      <c r="L3" s="22" t="s">
        <v>8</v>
      </c>
      <c r="M3" s="23" t="s">
        <v>72</v>
      </c>
      <c r="N3" s="24"/>
      <c r="O3" s="24"/>
      <c r="P3" s="25"/>
      <c r="Q3" s="25"/>
      <c r="R3" s="25"/>
      <c r="S3" s="24"/>
      <c r="T3" s="24"/>
      <c r="U3" s="24"/>
      <c r="V3" s="26"/>
      <c r="W3" s="26"/>
      <c r="X3" s="26"/>
      <c r="Y3" s="27"/>
      <c r="Z3" s="15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7"/>
    </row>
    <row r="4" spans="1:104" ht="25.15" customHeight="1">
      <c r="A4" s="10"/>
      <c r="B4" s="28"/>
      <c r="C4" s="29"/>
      <c r="D4" s="286"/>
      <c r="E4" s="30"/>
      <c r="F4" s="30"/>
      <c r="G4" s="30"/>
      <c r="H4" s="30"/>
      <c r="I4" s="30"/>
      <c r="J4" s="30"/>
      <c r="K4" s="31"/>
      <c r="L4" s="32" t="s">
        <v>10</v>
      </c>
      <c r="M4" s="33" t="s">
        <v>11</v>
      </c>
      <c r="N4" s="34"/>
      <c r="O4" s="34"/>
      <c r="P4" s="34"/>
      <c r="Q4" s="35"/>
      <c r="R4" s="36"/>
      <c r="S4" s="37"/>
      <c r="T4" s="37"/>
      <c r="U4" s="37"/>
      <c r="V4" s="38"/>
      <c r="W4" s="38"/>
      <c r="X4" s="38"/>
      <c r="Y4" s="39"/>
      <c r="Z4" s="1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7"/>
    </row>
    <row r="5" spans="1:104" ht="25.15" customHeight="1">
      <c r="A5" s="10"/>
      <c r="B5" s="28"/>
      <c r="C5" s="40"/>
      <c r="D5" s="41"/>
      <c r="E5" s="30"/>
      <c r="F5" s="30"/>
      <c r="G5" s="30"/>
      <c r="H5" s="30"/>
      <c r="I5" s="30"/>
      <c r="J5" s="30"/>
      <c r="K5" s="31"/>
      <c r="L5" s="42"/>
      <c r="M5" s="16"/>
      <c r="N5" s="16"/>
      <c r="O5" s="402" t="s">
        <v>73</v>
      </c>
      <c r="P5" s="403"/>
      <c r="Q5" s="403"/>
      <c r="R5" s="403"/>
      <c r="S5" s="37"/>
      <c r="T5" s="37"/>
      <c r="U5" s="37"/>
      <c r="V5" s="38"/>
      <c r="W5" s="38"/>
      <c r="X5" s="38"/>
      <c r="Y5" s="39"/>
      <c r="Z5" s="15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7"/>
    </row>
    <row r="6" spans="1:104" ht="25.15" customHeight="1">
      <c r="A6" s="10"/>
      <c r="B6" s="43"/>
      <c r="C6" s="44"/>
      <c r="D6" s="44"/>
      <c r="E6" s="44"/>
      <c r="F6" s="44"/>
      <c r="G6" s="44"/>
      <c r="H6" s="44"/>
      <c r="I6" s="44"/>
      <c r="J6" s="44"/>
      <c r="K6" s="45"/>
      <c r="L6" s="46" t="s">
        <v>13</v>
      </c>
      <c r="M6" s="47"/>
      <c r="N6" s="47"/>
      <c r="O6" s="47"/>
      <c r="P6" s="47"/>
      <c r="Q6" s="47"/>
      <c r="R6" s="47"/>
      <c r="S6" s="48"/>
      <c r="T6" s="48"/>
      <c r="U6" s="49"/>
      <c r="V6" s="48"/>
      <c r="W6" s="48"/>
      <c r="X6" s="48"/>
      <c r="Y6" s="50"/>
      <c r="Z6" s="15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7"/>
    </row>
    <row r="7" spans="1:104" ht="19.899999999999999" customHeight="1">
      <c r="A7" s="10"/>
      <c r="B7" s="51" t="s">
        <v>14</v>
      </c>
      <c r="C7" s="51" t="s">
        <v>15</v>
      </c>
      <c r="D7" s="400" t="s">
        <v>16</v>
      </c>
      <c r="E7" s="401"/>
      <c r="F7" s="52" t="s">
        <v>17</v>
      </c>
      <c r="G7" s="53"/>
      <c r="H7" s="53"/>
      <c r="I7" s="53"/>
      <c r="J7" s="53"/>
      <c r="K7" s="54"/>
      <c r="L7" s="52" t="s">
        <v>18</v>
      </c>
      <c r="M7" s="55"/>
      <c r="N7" s="56" t="s">
        <v>15</v>
      </c>
      <c r="O7" s="57"/>
      <c r="P7" s="51" t="s">
        <v>16</v>
      </c>
      <c r="Q7" s="58" t="s">
        <v>19</v>
      </c>
      <c r="R7" s="59"/>
      <c r="S7" s="60"/>
      <c r="T7" s="55"/>
      <c r="U7" s="51" t="s">
        <v>15</v>
      </c>
      <c r="V7" s="51" t="s">
        <v>16</v>
      </c>
      <c r="W7" s="61" t="s">
        <v>17</v>
      </c>
      <c r="X7" s="62"/>
      <c r="Y7" s="55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7"/>
    </row>
    <row r="8" spans="1:104" ht="19.899999999999999" customHeight="1">
      <c r="A8" s="10"/>
      <c r="B8" s="63" t="s">
        <v>20</v>
      </c>
      <c r="C8" s="64"/>
      <c r="D8" s="65"/>
      <c r="E8" s="66"/>
      <c r="F8" s="65"/>
      <c r="G8" s="67"/>
      <c r="H8" s="67"/>
      <c r="I8" s="68"/>
      <c r="J8" s="67"/>
      <c r="K8" s="69"/>
      <c r="L8" s="70"/>
      <c r="M8" s="71"/>
      <c r="N8" s="70"/>
      <c r="O8" s="69"/>
      <c r="P8" s="64"/>
      <c r="Q8" s="72" t="s">
        <v>21</v>
      </c>
      <c r="R8" s="73"/>
      <c r="S8" s="74"/>
      <c r="T8" s="71"/>
      <c r="U8" s="75"/>
      <c r="V8" s="64"/>
      <c r="W8" s="70"/>
      <c r="X8" s="74"/>
      <c r="Y8" s="71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7"/>
    </row>
    <row r="9" spans="1:104" ht="30" customHeight="1">
      <c r="A9" s="10"/>
      <c r="B9" s="76" t="s">
        <v>22</v>
      </c>
      <c r="C9" s="287">
        <v>0</v>
      </c>
      <c r="D9" s="381" t="s">
        <v>16</v>
      </c>
      <c r="E9" s="382"/>
      <c r="F9" s="78" t="s">
        <v>23</v>
      </c>
      <c r="G9" s="79"/>
      <c r="H9" s="79"/>
      <c r="I9" s="80"/>
      <c r="J9" s="79"/>
      <c r="K9" s="81"/>
      <c r="L9" s="82" t="s">
        <v>24</v>
      </c>
      <c r="M9" s="83"/>
      <c r="N9" s="84"/>
      <c r="O9" s="288">
        <v>0</v>
      </c>
      <c r="P9" s="86" t="s">
        <v>16</v>
      </c>
      <c r="Q9" s="87" t="s">
        <v>25</v>
      </c>
      <c r="R9" s="79"/>
      <c r="S9" s="79"/>
      <c r="T9" s="81"/>
      <c r="U9" s="289">
        <v>0</v>
      </c>
      <c r="V9" s="86" t="s">
        <v>16</v>
      </c>
      <c r="W9" s="87" t="s">
        <v>26</v>
      </c>
      <c r="X9" s="89"/>
      <c r="Y9" s="81"/>
      <c r="Z9" s="1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7"/>
    </row>
    <row r="10" spans="1:104" ht="30" customHeight="1">
      <c r="A10" s="10"/>
      <c r="B10" s="76" t="s">
        <v>27</v>
      </c>
      <c r="C10" s="287">
        <v>0</v>
      </c>
      <c r="D10" s="381" t="s">
        <v>16</v>
      </c>
      <c r="E10" s="382"/>
      <c r="F10" s="78" t="s">
        <v>23</v>
      </c>
      <c r="G10" s="79"/>
      <c r="H10" s="79"/>
      <c r="I10" s="79"/>
      <c r="J10" s="79"/>
      <c r="K10" s="81"/>
      <c r="L10" s="82" t="s">
        <v>28</v>
      </c>
      <c r="M10" s="83"/>
      <c r="N10" s="84"/>
      <c r="O10" s="288">
        <v>0</v>
      </c>
      <c r="P10" s="86" t="s">
        <v>16</v>
      </c>
      <c r="Q10" s="87" t="s">
        <v>29</v>
      </c>
      <c r="R10" s="79"/>
      <c r="S10" s="79"/>
      <c r="T10" s="81"/>
      <c r="U10" s="289">
        <v>0</v>
      </c>
      <c r="V10" s="86" t="s">
        <v>16</v>
      </c>
      <c r="W10" s="87" t="s">
        <v>26</v>
      </c>
      <c r="X10" s="89"/>
      <c r="Y10" s="81"/>
      <c r="Z10" s="15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7"/>
    </row>
    <row r="11" spans="1:104" ht="30" customHeight="1">
      <c r="A11" s="10"/>
      <c r="B11" s="76" t="s">
        <v>18</v>
      </c>
      <c r="C11" s="88">
        <f>SUM(O9:O12)</f>
        <v>0</v>
      </c>
      <c r="D11" s="381" t="s">
        <v>16</v>
      </c>
      <c r="E11" s="382"/>
      <c r="F11" s="78" t="s">
        <v>30</v>
      </c>
      <c r="G11" s="79"/>
      <c r="H11" s="79"/>
      <c r="I11" s="79"/>
      <c r="J11" s="79"/>
      <c r="K11" s="81"/>
      <c r="L11" s="82" t="s">
        <v>31</v>
      </c>
      <c r="M11" s="90"/>
      <c r="N11" s="84"/>
      <c r="O11" s="288">
        <v>0</v>
      </c>
      <c r="P11" s="86" t="s">
        <v>16</v>
      </c>
      <c r="Q11" s="87" t="s">
        <v>32</v>
      </c>
      <c r="R11" s="91"/>
      <c r="S11" s="79"/>
      <c r="T11" s="81"/>
      <c r="U11" s="289">
        <v>0</v>
      </c>
      <c r="V11" s="86" t="s">
        <v>16</v>
      </c>
      <c r="W11" s="87" t="s">
        <v>26</v>
      </c>
      <c r="X11" s="89"/>
      <c r="Y11" s="81"/>
      <c r="Z11" s="15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7"/>
    </row>
    <row r="12" spans="1:104" ht="30" customHeight="1">
      <c r="A12" s="10"/>
      <c r="B12" s="76" t="s">
        <v>33</v>
      </c>
      <c r="C12" s="290">
        <f>((U25^V25)-1)*100</f>
        <v>0</v>
      </c>
      <c r="D12" s="381" t="s">
        <v>16</v>
      </c>
      <c r="E12" s="382"/>
      <c r="F12" s="78" t="s">
        <v>23</v>
      </c>
      <c r="G12" s="79"/>
      <c r="H12" s="79"/>
      <c r="I12" s="79"/>
      <c r="J12" s="79"/>
      <c r="K12" s="81"/>
      <c r="L12" s="82" t="s">
        <v>34</v>
      </c>
      <c r="M12" s="90"/>
      <c r="N12" s="84"/>
      <c r="O12" s="288"/>
      <c r="P12" s="96"/>
      <c r="Q12" s="94"/>
      <c r="R12" s="79"/>
      <c r="S12" s="79"/>
      <c r="T12" s="81"/>
      <c r="U12" s="95"/>
      <c r="V12" s="96"/>
      <c r="W12" s="94"/>
      <c r="X12" s="89"/>
      <c r="Y12" s="81"/>
      <c r="Z12" s="15"/>
      <c r="AA12" s="16"/>
      <c r="AB12" s="16"/>
      <c r="AC12" s="16"/>
      <c r="AD12" s="16"/>
      <c r="AE12" s="16"/>
      <c r="AF12" s="16"/>
      <c r="AG12" s="16"/>
      <c r="AH12" s="383"/>
      <c r="AI12" s="383"/>
      <c r="AJ12" s="383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7"/>
    </row>
    <row r="13" spans="1:104" ht="30" customHeight="1">
      <c r="A13" s="10"/>
      <c r="B13" s="97" t="s">
        <v>35</v>
      </c>
      <c r="C13" s="290">
        <f>SUM(U9:U11)</f>
        <v>0</v>
      </c>
      <c r="D13" s="381" t="s">
        <v>16</v>
      </c>
      <c r="E13" s="382"/>
      <c r="F13" s="78" t="s">
        <v>23</v>
      </c>
      <c r="G13" s="79"/>
      <c r="H13" s="79"/>
      <c r="I13" s="79"/>
      <c r="J13" s="79"/>
      <c r="K13" s="81"/>
      <c r="L13" s="98"/>
      <c r="M13" s="99"/>
      <c r="N13" s="100"/>
      <c r="O13" s="101"/>
      <c r="P13" s="96"/>
      <c r="Q13" s="87" t="s">
        <v>36</v>
      </c>
      <c r="R13" s="79"/>
      <c r="S13" s="79"/>
      <c r="T13" s="81"/>
      <c r="U13" s="291">
        <v>15</v>
      </c>
      <c r="V13" s="96"/>
      <c r="W13" s="94"/>
      <c r="X13" s="89"/>
      <c r="Y13" s="81"/>
      <c r="Z13" s="15"/>
      <c r="AA13" s="16"/>
      <c r="AB13" s="16"/>
      <c r="AC13" s="16"/>
      <c r="AD13" s="103"/>
      <c r="AE13" s="384"/>
      <c r="AF13" s="384"/>
      <c r="AG13" s="384"/>
      <c r="AH13" s="384"/>
      <c r="AI13" s="384"/>
      <c r="AJ13" s="104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7"/>
    </row>
    <row r="14" spans="1:104" ht="30" customHeight="1">
      <c r="A14" s="10"/>
      <c r="B14" s="105"/>
      <c r="C14" s="106"/>
      <c r="D14" s="107"/>
      <c r="E14" s="108"/>
      <c r="F14" s="109"/>
      <c r="G14" s="110"/>
      <c r="H14" s="110"/>
      <c r="I14" s="110"/>
      <c r="J14" s="110"/>
      <c r="K14" s="111"/>
      <c r="L14" s="112"/>
      <c r="M14" s="113"/>
      <c r="N14" s="114"/>
      <c r="O14" s="115"/>
      <c r="P14" s="116"/>
      <c r="Q14" s="117" t="s">
        <v>37</v>
      </c>
      <c r="R14" s="110"/>
      <c r="S14" s="110"/>
      <c r="T14" s="111"/>
      <c r="U14" s="292">
        <v>0</v>
      </c>
      <c r="V14" s="119" t="s">
        <v>16</v>
      </c>
      <c r="W14" s="120"/>
      <c r="X14" s="121"/>
      <c r="Y14" s="111"/>
      <c r="Z14" s="15"/>
      <c r="AA14" s="16"/>
      <c r="AB14" s="16"/>
      <c r="AC14" s="16"/>
      <c r="AD14" s="16"/>
      <c r="AE14" s="16"/>
      <c r="AF14" s="16"/>
      <c r="AG14" s="16"/>
      <c r="AH14" s="16"/>
      <c r="AI14" s="385"/>
      <c r="AJ14" s="385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7"/>
    </row>
    <row r="15" spans="1:104" ht="30" customHeight="1">
      <c r="A15" s="10"/>
      <c r="B15" s="122" t="s">
        <v>38</v>
      </c>
      <c r="C15" s="123" t="s">
        <v>20</v>
      </c>
      <c r="D15" s="124" t="s">
        <v>39</v>
      </c>
      <c r="E15" s="62"/>
      <c r="F15" s="125" t="s">
        <v>40</v>
      </c>
      <c r="G15" s="126"/>
      <c r="H15" s="126"/>
      <c r="I15" s="127" t="s">
        <v>41</v>
      </c>
      <c r="J15" s="125" t="s">
        <v>42</v>
      </c>
      <c r="K15" s="128"/>
      <c r="L15" s="125" t="s">
        <v>43</v>
      </c>
      <c r="M15" s="125" t="s">
        <v>42</v>
      </c>
      <c r="N15" s="128"/>
      <c r="O15" s="125" t="s">
        <v>44</v>
      </c>
      <c r="P15" s="129" t="s">
        <v>45</v>
      </c>
      <c r="Q15" s="130"/>
      <c r="R15" s="131">
        <v>1</v>
      </c>
      <c r="S15" s="130"/>
      <c r="T15" s="130"/>
      <c r="U15" s="132"/>
      <c r="V15" s="132"/>
      <c r="W15" s="132"/>
      <c r="X15" s="132"/>
      <c r="Y15" s="133"/>
      <c r="Z15" s="15"/>
      <c r="AA15" s="16"/>
      <c r="AB15" s="16"/>
      <c r="AC15" s="16"/>
      <c r="AD15" s="134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7"/>
    </row>
    <row r="16" spans="1:104" ht="30" customHeight="1">
      <c r="A16" s="10"/>
      <c r="B16" s="135"/>
      <c r="C16" s="136"/>
      <c r="D16" s="137"/>
      <c r="E16" s="138"/>
      <c r="F16" s="139"/>
      <c r="G16" s="140"/>
      <c r="H16" s="139"/>
      <c r="I16" s="127" t="s">
        <v>46</v>
      </c>
      <c r="J16" s="140"/>
      <c r="K16" s="139"/>
      <c r="L16" s="139"/>
      <c r="M16" s="140"/>
      <c r="N16" s="139"/>
      <c r="O16" s="139"/>
      <c r="P16" s="141"/>
      <c r="Q16" s="142"/>
      <c r="R16" s="142"/>
      <c r="S16" s="141"/>
      <c r="T16" s="142"/>
      <c r="U16" s="143"/>
      <c r="V16" s="144"/>
      <c r="W16" s="145"/>
      <c r="X16" s="146"/>
      <c r="Y16" s="147"/>
      <c r="Z16" s="15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7"/>
    </row>
    <row r="17" spans="1:104" ht="30" customHeight="1">
      <c r="A17" s="10"/>
      <c r="B17" s="148"/>
      <c r="C17" s="149"/>
      <c r="D17" s="150"/>
      <c r="E17" s="151"/>
      <c r="F17" s="149"/>
      <c r="G17" s="150"/>
      <c r="H17" s="151"/>
      <c r="I17" s="152"/>
      <c r="J17" s="150"/>
      <c r="K17" s="151"/>
      <c r="L17" s="152"/>
      <c r="M17" s="150"/>
      <c r="N17" s="151"/>
      <c r="O17" s="152"/>
      <c r="P17" s="150"/>
      <c r="Q17" s="151"/>
      <c r="R17" s="153"/>
      <c r="S17" s="154"/>
      <c r="T17" s="155"/>
      <c r="U17" s="156"/>
      <c r="V17" s="157"/>
      <c r="W17" s="158"/>
      <c r="X17" s="159"/>
      <c r="Y17" s="160"/>
      <c r="Z17" s="15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7"/>
    </row>
    <row r="18" spans="1:104" ht="30" customHeight="1">
      <c r="A18" s="10"/>
      <c r="B18" s="161"/>
      <c r="C18" s="162" t="s">
        <v>47</v>
      </c>
      <c r="D18" s="163"/>
      <c r="E18" s="164" t="s">
        <v>48</v>
      </c>
      <c r="F18" s="165">
        <v>1</v>
      </c>
      <c r="G18" s="164" t="s">
        <v>49</v>
      </c>
      <c r="H18" s="166"/>
      <c r="I18" s="165">
        <f>(C9+C13)/100</f>
        <v>0</v>
      </c>
      <c r="J18" s="164" t="s">
        <v>50</v>
      </c>
      <c r="K18" s="164" t="s">
        <v>48</v>
      </c>
      <c r="L18" s="165">
        <f>1+C12/100</f>
        <v>1</v>
      </c>
      <c r="M18" s="164" t="s">
        <v>50</v>
      </c>
      <c r="N18" s="164" t="s">
        <v>48</v>
      </c>
      <c r="O18" s="165">
        <f>1+C10/100</f>
        <v>1</v>
      </c>
      <c r="P18" s="164" t="s">
        <v>50</v>
      </c>
      <c r="Q18" s="167" t="s">
        <v>45</v>
      </c>
      <c r="R18" s="168">
        <v>1</v>
      </c>
      <c r="S18" s="169"/>
      <c r="T18" s="170"/>
      <c r="U18" s="171"/>
      <c r="V18" s="172"/>
      <c r="W18" s="173"/>
      <c r="X18" s="174"/>
      <c r="Y18" s="175"/>
      <c r="Z18" s="15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7"/>
    </row>
    <row r="19" spans="1:104" ht="30" customHeight="1">
      <c r="A19" s="10"/>
      <c r="B19" s="161"/>
      <c r="C19" s="176"/>
      <c r="D19" s="177" t="s">
        <v>51</v>
      </c>
      <c r="E19" s="177" t="s">
        <v>45</v>
      </c>
      <c r="F19" s="178">
        <f>O9/100</f>
        <v>0</v>
      </c>
      <c r="G19" s="177" t="s">
        <v>45</v>
      </c>
      <c r="H19" s="179"/>
      <c r="I19" s="178">
        <f>O10/100</f>
        <v>0</v>
      </c>
      <c r="J19" s="177" t="s">
        <v>45</v>
      </c>
      <c r="K19" s="179"/>
      <c r="L19" s="178">
        <f>O11/100</f>
        <v>0</v>
      </c>
      <c r="M19" s="177" t="s">
        <v>45</v>
      </c>
      <c r="N19" s="179"/>
      <c r="O19" s="178">
        <f>O12/100</f>
        <v>0</v>
      </c>
      <c r="P19" s="177" t="s">
        <v>50</v>
      </c>
      <c r="Q19" s="180"/>
      <c r="R19" s="181"/>
      <c r="S19" s="182"/>
      <c r="T19" s="183"/>
      <c r="U19" s="171"/>
      <c r="V19" s="172"/>
      <c r="W19" s="173"/>
      <c r="X19" s="174"/>
      <c r="Y19" s="175"/>
      <c r="Z19" s="1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7"/>
    </row>
    <row r="20" spans="1:104" ht="30" customHeight="1">
      <c r="A20" s="10"/>
      <c r="B20" s="184"/>
      <c r="C20" s="185"/>
      <c r="D20" s="186"/>
      <c r="E20" s="186"/>
      <c r="F20" s="185"/>
      <c r="G20" s="186"/>
      <c r="H20" s="186"/>
      <c r="I20" s="187"/>
      <c r="J20" s="188"/>
      <c r="K20" s="189"/>
      <c r="L20" s="190" t="s">
        <v>52</v>
      </c>
      <c r="M20" s="189"/>
      <c r="N20" s="189"/>
      <c r="O20" s="191"/>
      <c r="P20" s="189"/>
      <c r="Q20" s="189"/>
      <c r="R20" s="189"/>
      <c r="S20" s="183"/>
      <c r="T20" s="183"/>
      <c r="U20" s="16"/>
      <c r="V20" s="16"/>
      <c r="W20" s="16"/>
      <c r="X20" s="16"/>
      <c r="Y20" s="175"/>
      <c r="Z20" s="15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7"/>
    </row>
    <row r="21" spans="1:104" ht="30" customHeight="1">
      <c r="A21" s="10"/>
      <c r="B21" s="161"/>
      <c r="C21" s="192" t="s">
        <v>20</v>
      </c>
      <c r="D21" s="193" t="s">
        <v>39</v>
      </c>
      <c r="E21" s="194"/>
      <c r="F21" s="165">
        <f>(F18+I18)*L18*O18</f>
        <v>1</v>
      </c>
      <c r="G21" s="167" t="s">
        <v>45</v>
      </c>
      <c r="H21" s="195"/>
      <c r="I21" s="196">
        <v>1</v>
      </c>
      <c r="J21" s="197"/>
      <c r="K21" s="183"/>
      <c r="L21" s="198" t="s">
        <v>53</v>
      </c>
      <c r="M21" s="183"/>
      <c r="N21" s="183"/>
      <c r="O21" s="183"/>
      <c r="P21" s="183"/>
      <c r="Q21" s="183"/>
      <c r="R21" s="199"/>
      <c r="S21" s="200"/>
      <c r="T21" s="200"/>
      <c r="U21" s="201"/>
      <c r="V21" s="201"/>
      <c r="W21" s="201"/>
      <c r="X21" s="201"/>
      <c r="Y21" s="175"/>
      <c r="Z21" s="15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7"/>
    </row>
    <row r="22" spans="1:104" ht="30" customHeight="1">
      <c r="A22" s="10"/>
      <c r="B22" s="202"/>
      <c r="C22" s="203"/>
      <c r="D22" s="204"/>
      <c r="E22" s="204"/>
      <c r="F22" s="178">
        <f>1-F19-I19-L19-O19</f>
        <v>1</v>
      </c>
      <c r="G22" s="204"/>
      <c r="H22" s="204"/>
      <c r="I22" s="205"/>
      <c r="J22" s="206"/>
      <c r="K22" s="35"/>
      <c r="L22" s="198" t="s">
        <v>54</v>
      </c>
      <c r="M22" s="207"/>
      <c r="N22" s="207"/>
      <c r="O22" s="208"/>
      <c r="P22" s="208"/>
      <c r="Q22" s="209"/>
      <c r="R22" s="210" t="s">
        <v>55</v>
      </c>
      <c r="S22" s="211" t="s">
        <v>49</v>
      </c>
      <c r="T22" s="386" t="s">
        <v>37</v>
      </c>
      <c r="U22" s="387"/>
      <c r="V22" s="212" t="s">
        <v>50</v>
      </c>
      <c r="W22" s="213" t="s">
        <v>56</v>
      </c>
      <c r="X22" s="214"/>
      <c r="Y22" s="215"/>
      <c r="Z22" s="15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7"/>
    </row>
    <row r="23" spans="1:104" ht="30" customHeight="1">
      <c r="A23" s="10"/>
      <c r="B23" s="216"/>
      <c r="C23" s="217"/>
      <c r="D23" s="186"/>
      <c r="E23" s="186"/>
      <c r="F23" s="218"/>
      <c r="G23" s="186"/>
      <c r="H23" s="186"/>
      <c r="I23" s="219"/>
      <c r="J23" s="220"/>
      <c r="K23" s="35"/>
      <c r="L23" s="198" t="s">
        <v>57</v>
      </c>
      <c r="M23" s="207"/>
      <c r="N23" s="207"/>
      <c r="O23" s="208"/>
      <c r="P23" s="208"/>
      <c r="Q23" s="209"/>
      <c r="R23" s="221"/>
      <c r="S23" s="222"/>
      <c r="T23" s="388">
        <v>100</v>
      </c>
      <c r="U23" s="389"/>
      <c r="V23" s="223"/>
      <c r="W23" s="223"/>
      <c r="X23" s="224"/>
      <c r="Y23" s="215"/>
      <c r="Z23" s="1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7"/>
    </row>
    <row r="24" spans="1:104" ht="30" customHeight="1">
      <c r="A24" s="10"/>
      <c r="B24" s="202"/>
      <c r="C24" s="225" t="s">
        <v>20</v>
      </c>
      <c r="D24" s="226" t="s">
        <v>39</v>
      </c>
      <c r="E24" s="227"/>
      <c r="F24" s="228">
        <f>F21/F22</f>
        <v>1</v>
      </c>
      <c r="G24" s="229" t="s">
        <v>45</v>
      </c>
      <c r="H24" s="230"/>
      <c r="I24" s="231">
        <v>1</v>
      </c>
      <c r="J24" s="206"/>
      <c r="K24" s="35"/>
      <c r="L24" s="198" t="s">
        <v>58</v>
      </c>
      <c r="M24" s="207"/>
      <c r="N24" s="207"/>
      <c r="O24" s="208"/>
      <c r="P24" s="208"/>
      <c r="Q24" s="208"/>
      <c r="R24" s="190" t="s">
        <v>52</v>
      </c>
      <c r="S24" s="232"/>
      <c r="T24" s="233"/>
      <c r="U24" s="233"/>
      <c r="V24" s="234"/>
      <c r="W24" s="234"/>
      <c r="X24" s="234"/>
      <c r="Y24" s="235"/>
      <c r="Z24" s="15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7"/>
    </row>
    <row r="25" spans="1:104" ht="30" customHeight="1">
      <c r="A25" s="10"/>
      <c r="B25" s="216"/>
      <c r="C25" s="217"/>
      <c r="D25" s="186"/>
      <c r="E25" s="186"/>
      <c r="F25" s="236"/>
      <c r="G25" s="186"/>
      <c r="H25" s="189"/>
      <c r="I25" s="237"/>
      <c r="J25" s="220"/>
      <c r="K25" s="35"/>
      <c r="L25" s="198" t="s">
        <v>59</v>
      </c>
      <c r="M25" s="207"/>
      <c r="N25" s="207"/>
      <c r="O25" s="208"/>
      <c r="P25" s="208"/>
      <c r="Q25" s="208"/>
      <c r="R25" s="238" t="s">
        <v>60</v>
      </c>
      <c r="S25" s="239" t="s">
        <v>61</v>
      </c>
      <c r="T25" s="240"/>
      <c r="U25" s="241">
        <f>1+U14/100</f>
        <v>1</v>
      </c>
      <c r="V25" s="390">
        <f>U13/252</f>
        <v>5.9523809523809521E-2</v>
      </c>
      <c r="W25" s="390"/>
      <c r="X25" s="391"/>
      <c r="Y25" s="242"/>
      <c r="Z25" s="15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7"/>
    </row>
    <row r="26" spans="1:104" ht="30" customHeight="1">
      <c r="A26" s="10"/>
      <c r="B26" s="202"/>
      <c r="C26" s="243" t="s">
        <v>62</v>
      </c>
      <c r="D26" s="244" t="s">
        <v>39</v>
      </c>
      <c r="E26" s="245"/>
      <c r="F26" s="246">
        <f>ROUND((F24-I24)*100,1)</f>
        <v>0</v>
      </c>
      <c r="G26" s="247" t="s">
        <v>16</v>
      </c>
      <c r="H26" s="182"/>
      <c r="I26" s="248"/>
      <c r="J26" s="220"/>
      <c r="K26" s="35"/>
      <c r="L26" s="198" t="s">
        <v>63</v>
      </c>
      <c r="M26" s="207"/>
      <c r="N26" s="207"/>
      <c r="O26" s="208"/>
      <c r="P26" s="208"/>
      <c r="Q26" s="208"/>
      <c r="R26" s="392" t="s">
        <v>64</v>
      </c>
      <c r="S26" s="393"/>
      <c r="T26" s="393"/>
      <c r="U26" s="393"/>
      <c r="V26" s="393"/>
      <c r="W26" s="393"/>
      <c r="X26" s="393"/>
      <c r="Y26" s="235"/>
      <c r="Z26" s="15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7"/>
    </row>
    <row r="27" spans="1:104" ht="30" customHeight="1">
      <c r="A27" s="10"/>
      <c r="B27" s="249"/>
      <c r="C27" s="250"/>
      <c r="D27" s="250"/>
      <c r="E27" s="250"/>
      <c r="F27" s="251">
        <f>ROUND(((F26/100)+1),4)</f>
        <v>1</v>
      </c>
      <c r="G27" s="250"/>
      <c r="H27" s="252"/>
      <c r="I27" s="253"/>
      <c r="J27" s="254"/>
      <c r="K27" s="255"/>
      <c r="L27" s="256" t="s">
        <v>65</v>
      </c>
      <c r="M27" s="257"/>
      <c r="N27" s="257"/>
      <c r="O27" s="258"/>
      <c r="P27" s="258"/>
      <c r="Q27" s="258"/>
      <c r="R27" s="394"/>
      <c r="S27" s="394"/>
      <c r="T27" s="394"/>
      <c r="U27" s="394"/>
      <c r="V27" s="394"/>
      <c r="W27" s="394"/>
      <c r="X27" s="394"/>
      <c r="Y27" s="259"/>
      <c r="Z27" s="1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7"/>
    </row>
    <row r="28" spans="1:104" ht="30" customHeight="1">
      <c r="A28" s="10"/>
      <c r="B28" s="260" t="s">
        <v>66</v>
      </c>
      <c r="C28" s="261" t="s">
        <v>67</v>
      </c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3"/>
      <c r="V28" s="262"/>
      <c r="W28" s="262"/>
      <c r="X28" s="262"/>
      <c r="Y28" s="264"/>
      <c r="Z28" s="15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7"/>
    </row>
    <row r="29" spans="1:104" ht="30" customHeight="1">
      <c r="A29" s="10"/>
      <c r="B29" s="265"/>
      <c r="C29" s="395" t="s">
        <v>68</v>
      </c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235"/>
      <c r="Z29" s="15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7"/>
    </row>
    <row r="30" spans="1:104" ht="30" customHeight="1">
      <c r="A30" s="10"/>
      <c r="B30" s="265"/>
      <c r="C30" s="395" t="s">
        <v>69</v>
      </c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266"/>
      <c r="Z30" s="15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7"/>
    </row>
    <row r="31" spans="1:104" ht="30" customHeight="1">
      <c r="A31" s="10"/>
      <c r="B31" s="265"/>
      <c r="C31" s="35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8"/>
      <c r="Q31" s="267"/>
      <c r="R31" s="269"/>
      <c r="S31" s="267"/>
      <c r="T31" s="267"/>
      <c r="U31" s="267"/>
      <c r="V31" s="380"/>
      <c r="W31" s="380"/>
      <c r="X31" s="270"/>
      <c r="Y31" s="235"/>
      <c r="Z31" s="1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7"/>
    </row>
    <row r="32" spans="1:104" ht="13.15" customHeight="1">
      <c r="A32" s="10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271"/>
      <c r="Z32" s="15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7"/>
    </row>
    <row r="33" spans="1:104" ht="13.15" customHeight="1">
      <c r="A33" s="10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271"/>
      <c r="Z33" s="15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7"/>
    </row>
    <row r="34" spans="1:104" ht="13.15" customHeight="1">
      <c r="A34" s="10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271"/>
      <c r="Z34" s="15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7"/>
    </row>
    <row r="35" spans="1:104" ht="13.9" customHeight="1">
      <c r="A35" s="10"/>
      <c r="B35" s="272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4"/>
      <c r="Z35" s="15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7"/>
    </row>
    <row r="36" spans="1:104" ht="13.9" customHeight="1">
      <c r="A36" s="275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7"/>
    </row>
    <row r="37" spans="1:104" ht="13.15" customHeight="1">
      <c r="A37" s="27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7"/>
    </row>
    <row r="38" spans="1:104" ht="13.15" customHeight="1">
      <c r="A38" s="27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7"/>
    </row>
    <row r="39" spans="1:104" ht="15" customHeight="1">
      <c r="A39" s="275"/>
      <c r="B39" s="16"/>
      <c r="C39" s="16"/>
      <c r="D39" s="16"/>
      <c r="E39" s="277"/>
      <c r="F39" s="16"/>
      <c r="G39" s="16"/>
      <c r="H39" s="16"/>
      <c r="I39" s="278"/>
      <c r="J39" s="278"/>
      <c r="K39" s="278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7"/>
    </row>
    <row r="40" spans="1:104" ht="15" customHeight="1">
      <c r="A40" s="275"/>
      <c r="B40" s="16"/>
      <c r="C40" s="16"/>
      <c r="D40" s="16"/>
      <c r="E40" s="279"/>
      <c r="F40" s="16"/>
      <c r="G40" s="16"/>
      <c r="H40" s="16"/>
      <c r="I40" s="278"/>
      <c r="J40" s="278"/>
      <c r="K40" s="278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7"/>
    </row>
    <row r="41" spans="1:104" ht="13.15" customHeight="1">
      <c r="A41" s="275"/>
      <c r="B41" s="16"/>
      <c r="C41" s="16"/>
      <c r="D41" s="16"/>
      <c r="E41" s="280"/>
      <c r="F41" s="16"/>
      <c r="G41" s="16"/>
      <c r="H41" s="16"/>
      <c r="I41" s="278"/>
      <c r="J41" s="278"/>
      <c r="K41" s="278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7"/>
    </row>
    <row r="42" spans="1:104" ht="13.15" customHeight="1">
      <c r="A42" s="275"/>
      <c r="B42" s="16"/>
      <c r="C42" s="16"/>
      <c r="D42" s="16"/>
      <c r="E42" s="280"/>
      <c r="F42" s="16"/>
      <c r="G42" s="16"/>
      <c r="H42" s="16"/>
      <c r="I42" s="278"/>
      <c r="J42" s="278"/>
      <c r="K42" s="278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7"/>
    </row>
    <row r="43" spans="1:104" ht="13.15" customHeight="1">
      <c r="A43" s="275"/>
      <c r="B43" s="16"/>
      <c r="C43" s="16"/>
      <c r="D43" s="16"/>
      <c r="E43" s="16"/>
      <c r="F43" s="16"/>
      <c r="G43" s="16"/>
      <c r="H43" s="16"/>
      <c r="I43" s="278"/>
      <c r="J43" s="278"/>
      <c r="K43" s="278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7"/>
    </row>
    <row r="44" spans="1:104" ht="13.15" customHeight="1">
      <c r="A44" s="275"/>
      <c r="B44" s="16"/>
      <c r="C44" s="16"/>
      <c r="D44" s="16"/>
      <c r="E44" s="16"/>
      <c r="F44" s="16"/>
      <c r="G44" s="16"/>
      <c r="H44" s="16"/>
      <c r="I44" s="278"/>
      <c r="J44" s="278"/>
      <c r="K44" s="278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7"/>
    </row>
    <row r="45" spans="1:104" ht="13.15" customHeight="1">
      <c r="A45" s="275"/>
      <c r="B45" s="16"/>
      <c r="C45" s="16"/>
      <c r="D45" s="16"/>
      <c r="E45" s="16"/>
      <c r="F45" s="16"/>
      <c r="G45" s="16"/>
      <c r="H45" s="16"/>
      <c r="I45" s="278"/>
      <c r="J45" s="278"/>
      <c r="K45" s="278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7"/>
    </row>
    <row r="46" spans="1:104" ht="13.15" customHeight="1">
      <c r="A46" s="275"/>
      <c r="B46" s="16"/>
      <c r="C46" s="16"/>
      <c r="D46" s="16"/>
      <c r="E46" s="16"/>
      <c r="F46" s="16"/>
      <c r="G46" s="16"/>
      <c r="H46" s="16"/>
      <c r="I46" s="278"/>
      <c r="J46" s="278"/>
      <c r="K46" s="278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7"/>
    </row>
    <row r="47" spans="1:104" ht="13.15" customHeight="1">
      <c r="A47" s="27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7"/>
    </row>
    <row r="48" spans="1:104" ht="13.15" customHeight="1">
      <c r="A48" s="27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7"/>
    </row>
    <row r="49" spans="1:104" ht="13.15" customHeight="1">
      <c r="A49" s="27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7"/>
    </row>
    <row r="50" spans="1:104" ht="13.15" customHeight="1">
      <c r="A50" s="27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7"/>
    </row>
    <row r="51" spans="1:104" ht="13.15" customHeight="1">
      <c r="A51" s="27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7"/>
    </row>
    <row r="52" spans="1:104" ht="13.15" customHeight="1">
      <c r="A52" s="27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7"/>
    </row>
    <row r="53" spans="1:104" ht="13.15" customHeight="1">
      <c r="A53" s="27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7"/>
    </row>
    <row r="54" spans="1:104" ht="13.15" customHeight="1">
      <c r="A54" s="27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7"/>
    </row>
    <row r="55" spans="1:104" ht="13.15" customHeight="1">
      <c r="A55" s="27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7"/>
    </row>
    <row r="56" spans="1:104" ht="13.15" customHeight="1">
      <c r="A56" s="27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7"/>
    </row>
    <row r="57" spans="1:104" ht="13.15" customHeight="1">
      <c r="A57" s="27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7"/>
    </row>
    <row r="58" spans="1:104" ht="13.15" customHeight="1">
      <c r="A58" s="275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7"/>
    </row>
    <row r="59" spans="1:104" ht="13.15" customHeight="1">
      <c r="A59" s="275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7"/>
    </row>
    <row r="60" spans="1:104" ht="13.15" customHeight="1">
      <c r="A60" s="27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7"/>
    </row>
    <row r="61" spans="1:104" ht="13.15" customHeight="1">
      <c r="A61" s="27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7"/>
    </row>
    <row r="62" spans="1:104" ht="13.15" customHeight="1">
      <c r="A62" s="27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7"/>
    </row>
    <row r="63" spans="1:104" ht="13.15" customHeight="1">
      <c r="A63" s="27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7"/>
    </row>
    <row r="64" spans="1:104" ht="13.15" customHeight="1">
      <c r="A64" s="27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7"/>
    </row>
    <row r="65" spans="1:104" ht="13.15" customHeight="1">
      <c r="A65" s="27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7"/>
    </row>
    <row r="66" spans="1:104" ht="13.15" customHeight="1">
      <c r="A66" s="27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7"/>
    </row>
    <row r="67" spans="1:104" ht="13.15" customHeight="1">
      <c r="A67" s="27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7"/>
    </row>
    <row r="68" spans="1:104" ht="13.15" customHeight="1">
      <c r="A68" s="27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7"/>
    </row>
    <row r="69" spans="1:104" ht="13.15" customHeight="1">
      <c r="A69" s="275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7"/>
    </row>
    <row r="70" spans="1:104" ht="13.15" customHeight="1">
      <c r="A70" s="27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7"/>
    </row>
    <row r="71" spans="1:104" ht="13.15" customHeight="1">
      <c r="A71" s="27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7"/>
    </row>
    <row r="72" spans="1:104" ht="13.15" customHeight="1">
      <c r="A72" s="27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7"/>
    </row>
    <row r="73" spans="1:104" ht="13.15" customHeight="1">
      <c r="A73" s="27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7"/>
    </row>
    <row r="74" spans="1:104" ht="13.15" customHeight="1">
      <c r="A74" s="27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7"/>
    </row>
    <row r="75" spans="1:104" ht="13.15" customHeight="1">
      <c r="A75" s="27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7"/>
    </row>
    <row r="76" spans="1:104" ht="13.15" customHeight="1">
      <c r="A76" s="27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7"/>
    </row>
    <row r="77" spans="1:104" ht="13.15" customHeight="1">
      <c r="A77" s="27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7"/>
    </row>
    <row r="78" spans="1:104" ht="13.15" customHeight="1">
      <c r="A78" s="27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7"/>
    </row>
    <row r="79" spans="1:104" ht="13.15" customHeight="1">
      <c r="A79" s="27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7"/>
    </row>
    <row r="80" spans="1:104" ht="13.15" customHeight="1">
      <c r="A80" s="275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7"/>
    </row>
    <row r="81" spans="1:104" ht="13.15" customHeight="1">
      <c r="A81" s="27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7"/>
    </row>
    <row r="82" spans="1:104" ht="13.15" customHeight="1">
      <c r="A82" s="27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7"/>
    </row>
    <row r="83" spans="1:104" ht="13.15" customHeight="1">
      <c r="A83" s="27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7"/>
    </row>
    <row r="84" spans="1:104" ht="13.15" customHeight="1">
      <c r="A84" s="27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7"/>
    </row>
    <row r="85" spans="1:104" ht="13.15" customHeight="1">
      <c r="A85" s="275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7"/>
    </row>
    <row r="86" spans="1:104" ht="13.15" customHeight="1">
      <c r="A86" s="27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7"/>
    </row>
    <row r="87" spans="1:104" ht="13.15" customHeight="1">
      <c r="A87" s="275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7"/>
    </row>
    <row r="88" spans="1:104" ht="13.15" customHeight="1">
      <c r="A88" s="27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7"/>
    </row>
    <row r="89" spans="1:104" ht="13.15" customHeight="1">
      <c r="A89" s="275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7"/>
    </row>
    <row r="90" spans="1:104" ht="13.15" customHeight="1">
      <c r="A90" s="275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7"/>
    </row>
    <row r="91" spans="1:104" ht="13.15" customHeight="1">
      <c r="A91" s="275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7"/>
    </row>
    <row r="92" spans="1:104" ht="13.15" customHeight="1">
      <c r="A92" s="275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7"/>
    </row>
    <row r="93" spans="1:104" ht="13.15" customHeight="1">
      <c r="A93" s="275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7"/>
    </row>
    <row r="94" spans="1:104" ht="13.15" customHeight="1">
      <c r="A94" s="275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7"/>
    </row>
    <row r="95" spans="1:104" ht="13.15" customHeight="1">
      <c r="A95" s="275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7"/>
    </row>
    <row r="96" spans="1:104" ht="13.15" customHeight="1">
      <c r="A96" s="275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7"/>
    </row>
    <row r="97" spans="1:104" ht="13.15" customHeight="1">
      <c r="A97" s="275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7"/>
    </row>
    <row r="98" spans="1:104" ht="13.15" customHeight="1">
      <c r="A98" s="275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7"/>
    </row>
    <row r="99" spans="1:104" ht="13.15" customHeight="1">
      <c r="A99" s="275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7"/>
    </row>
    <row r="100" spans="1:104" ht="13.15" customHeight="1">
      <c r="A100" s="275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7"/>
    </row>
    <row r="101" spans="1:104" ht="13.15" customHeight="1">
      <c r="A101" s="27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7"/>
    </row>
    <row r="102" spans="1:104" ht="13.15" customHeight="1">
      <c r="A102" s="275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7"/>
    </row>
    <row r="103" spans="1:104" ht="13.15" customHeight="1">
      <c r="A103" s="275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7"/>
    </row>
    <row r="104" spans="1:104" ht="13.15" customHeight="1">
      <c r="A104" s="275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7"/>
    </row>
    <row r="105" spans="1:104" ht="13.15" customHeight="1">
      <c r="A105" s="275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7"/>
    </row>
    <row r="106" spans="1:104" ht="13.15" customHeight="1">
      <c r="A106" s="275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7"/>
    </row>
    <row r="107" spans="1:104" ht="13.15" customHeight="1">
      <c r="A107" s="275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7"/>
    </row>
    <row r="108" spans="1:104" ht="13.15" customHeight="1">
      <c r="A108" s="275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7"/>
    </row>
    <row r="109" spans="1:104" ht="13.15" customHeight="1">
      <c r="A109" s="27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7"/>
    </row>
    <row r="110" spans="1:104" ht="13.15" customHeight="1">
      <c r="A110" s="275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7"/>
    </row>
    <row r="111" spans="1:104" ht="13.15" customHeight="1">
      <c r="A111" s="275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7"/>
    </row>
    <row r="112" spans="1:104" ht="13.15" customHeight="1">
      <c r="A112" s="275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7"/>
    </row>
    <row r="113" spans="1:104" ht="13.15" customHeight="1">
      <c r="A113" s="275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7"/>
    </row>
    <row r="114" spans="1:104" ht="13.15" customHeight="1">
      <c r="A114" s="275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7"/>
    </row>
    <row r="115" spans="1:104" ht="13.15" customHeight="1">
      <c r="A115" s="275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7"/>
    </row>
    <row r="116" spans="1:104" ht="13.15" customHeight="1">
      <c r="A116" s="275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7"/>
    </row>
    <row r="117" spans="1:104" ht="13.15" customHeight="1">
      <c r="A117" s="275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  <c r="CC117" s="16"/>
      <c r="CD117" s="16"/>
      <c r="CE117" s="16"/>
      <c r="CF117" s="16"/>
      <c r="CG117" s="16"/>
      <c r="CH117" s="16"/>
      <c r="CI117" s="16"/>
      <c r="CJ117" s="16"/>
      <c r="CK117" s="16"/>
      <c r="CL117" s="16"/>
      <c r="CM117" s="16"/>
      <c r="CN117" s="16"/>
      <c r="CO117" s="16"/>
      <c r="CP117" s="16"/>
      <c r="CQ117" s="16"/>
      <c r="CR117" s="16"/>
      <c r="CS117" s="16"/>
      <c r="CT117" s="16"/>
      <c r="CU117" s="16"/>
      <c r="CV117" s="16"/>
      <c r="CW117" s="16"/>
      <c r="CX117" s="16"/>
      <c r="CY117" s="16"/>
      <c r="CZ117" s="17"/>
    </row>
    <row r="118" spans="1:104" ht="13.15" customHeight="1">
      <c r="A118" s="275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7"/>
    </row>
    <row r="119" spans="1:104" ht="13.15" customHeight="1">
      <c r="A119" s="275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7"/>
    </row>
    <row r="120" spans="1:104" ht="13.15" customHeight="1">
      <c r="A120" s="275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7"/>
    </row>
    <row r="121" spans="1:104" ht="13.15" customHeight="1">
      <c r="A121" s="275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7"/>
    </row>
    <row r="122" spans="1:104" ht="13.15" customHeight="1">
      <c r="A122" s="275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7"/>
    </row>
    <row r="123" spans="1:104" ht="13.15" customHeight="1">
      <c r="A123" s="275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7"/>
    </row>
    <row r="124" spans="1:104" ht="13.15" customHeight="1">
      <c r="A124" s="275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7"/>
    </row>
    <row r="125" spans="1:104" ht="13.15" customHeight="1">
      <c r="A125" s="275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7"/>
    </row>
    <row r="126" spans="1:104" ht="13.15" customHeight="1">
      <c r="A126" s="275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7"/>
    </row>
    <row r="127" spans="1:104" ht="13.15" customHeight="1">
      <c r="A127" s="275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7"/>
    </row>
    <row r="128" spans="1:104" ht="13.15" customHeight="1">
      <c r="A128" s="275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7"/>
    </row>
    <row r="129" spans="1:104" ht="13.15" customHeight="1">
      <c r="A129" s="275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7"/>
    </row>
    <row r="130" spans="1:104" ht="13.15" customHeight="1">
      <c r="A130" s="275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7"/>
    </row>
    <row r="131" spans="1:104" ht="13.15" customHeight="1">
      <c r="A131" s="27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7"/>
    </row>
    <row r="132" spans="1:104" ht="13.15" customHeight="1">
      <c r="A132" s="275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7"/>
    </row>
    <row r="133" spans="1:104" ht="13.15" customHeight="1">
      <c r="A133" s="275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7"/>
    </row>
    <row r="134" spans="1:104" ht="13.15" customHeight="1">
      <c r="A134" s="275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7"/>
    </row>
    <row r="135" spans="1:104" ht="13.15" customHeight="1">
      <c r="A135" s="27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7"/>
    </row>
    <row r="136" spans="1:104" ht="13.15" customHeight="1">
      <c r="A136" s="275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7"/>
    </row>
    <row r="137" spans="1:104" ht="13.15" customHeight="1">
      <c r="A137" s="275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7"/>
    </row>
    <row r="138" spans="1:104" ht="13.15" customHeight="1">
      <c r="A138" s="275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7"/>
    </row>
    <row r="139" spans="1:104" ht="13.15" customHeight="1">
      <c r="A139" s="275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7"/>
    </row>
    <row r="140" spans="1:104" ht="13.15" customHeight="1">
      <c r="A140" s="275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7"/>
    </row>
    <row r="141" spans="1:104" ht="13.15" customHeight="1">
      <c r="A141" s="275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7"/>
    </row>
    <row r="142" spans="1:104" ht="13.15" customHeight="1">
      <c r="A142" s="275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7"/>
    </row>
    <row r="143" spans="1:104" ht="13.15" customHeight="1">
      <c r="A143" s="275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7"/>
    </row>
    <row r="144" spans="1:104" ht="13.15" customHeight="1">
      <c r="A144" s="275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7"/>
    </row>
    <row r="145" spans="1:104" ht="13.15" customHeight="1">
      <c r="A145" s="275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7"/>
    </row>
    <row r="146" spans="1:104" ht="13.15" customHeight="1">
      <c r="A146" s="275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7"/>
    </row>
    <row r="147" spans="1:104" ht="13.15" customHeight="1">
      <c r="A147" s="275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7"/>
    </row>
    <row r="148" spans="1:104" ht="13.15" customHeight="1">
      <c r="A148" s="275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7"/>
    </row>
    <row r="149" spans="1:104" ht="13.15" customHeight="1">
      <c r="A149" s="275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7"/>
    </row>
    <row r="150" spans="1:104" ht="13.15" customHeight="1">
      <c r="A150" s="275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7"/>
    </row>
    <row r="151" spans="1:104" ht="13.15" customHeight="1">
      <c r="A151" s="275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7"/>
    </row>
    <row r="152" spans="1:104" ht="13.15" customHeight="1">
      <c r="A152" s="275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7"/>
    </row>
    <row r="153" spans="1:104" ht="13.15" customHeight="1">
      <c r="A153" s="275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7"/>
    </row>
    <row r="154" spans="1:104" ht="13.15" customHeight="1">
      <c r="A154" s="275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7"/>
    </row>
    <row r="155" spans="1:104" ht="13.15" customHeight="1">
      <c r="A155" s="275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7"/>
    </row>
    <row r="156" spans="1:104" ht="13.15" customHeight="1">
      <c r="A156" s="275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7"/>
    </row>
    <row r="157" spans="1:104" ht="13.15" customHeight="1">
      <c r="A157" s="275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7"/>
    </row>
    <row r="158" spans="1:104" ht="13.15" customHeight="1">
      <c r="A158" s="275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7"/>
    </row>
    <row r="159" spans="1:104" ht="13.15" customHeight="1">
      <c r="A159" s="281"/>
      <c r="B159" s="282"/>
      <c r="C159" s="282"/>
      <c r="D159" s="282"/>
      <c r="E159" s="282"/>
      <c r="F159" s="282"/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R159" s="282"/>
      <c r="S159" s="282"/>
      <c r="T159" s="282"/>
      <c r="U159" s="282"/>
      <c r="V159" s="282"/>
      <c r="W159" s="282"/>
      <c r="X159" s="282"/>
      <c r="Y159" s="282"/>
      <c r="Z159" s="282"/>
      <c r="AA159" s="282"/>
      <c r="AB159" s="282"/>
      <c r="AC159" s="282"/>
      <c r="AD159" s="282"/>
      <c r="AE159" s="282"/>
      <c r="AF159" s="282"/>
      <c r="AG159" s="282"/>
      <c r="AH159" s="282"/>
      <c r="AI159" s="282"/>
      <c r="AJ159" s="282"/>
      <c r="AK159" s="282"/>
      <c r="AL159" s="282"/>
      <c r="AM159" s="282"/>
      <c r="AN159" s="282"/>
      <c r="AO159" s="282"/>
      <c r="AP159" s="282"/>
      <c r="AQ159" s="282"/>
      <c r="AR159" s="282"/>
      <c r="AS159" s="282"/>
      <c r="AT159" s="282"/>
      <c r="AU159" s="282"/>
      <c r="AV159" s="282"/>
      <c r="AW159" s="282"/>
      <c r="AX159" s="282"/>
      <c r="AY159" s="282"/>
      <c r="AZ159" s="282"/>
      <c r="BA159" s="282"/>
      <c r="BB159" s="282"/>
      <c r="BC159" s="282"/>
      <c r="BD159" s="282"/>
      <c r="BE159" s="282"/>
      <c r="BF159" s="282"/>
      <c r="BG159" s="282"/>
      <c r="BH159" s="282"/>
      <c r="BI159" s="282"/>
      <c r="BJ159" s="282"/>
      <c r="BK159" s="282"/>
      <c r="BL159" s="282"/>
      <c r="BM159" s="282"/>
      <c r="BN159" s="282"/>
      <c r="BO159" s="282"/>
      <c r="BP159" s="282"/>
      <c r="BQ159" s="282"/>
      <c r="BR159" s="282"/>
      <c r="BS159" s="282"/>
      <c r="BT159" s="282"/>
      <c r="BU159" s="282"/>
      <c r="BV159" s="282"/>
      <c r="BW159" s="282"/>
      <c r="BX159" s="282"/>
      <c r="BY159" s="282"/>
      <c r="BZ159" s="282"/>
      <c r="CA159" s="282"/>
      <c r="CB159" s="282"/>
      <c r="CC159" s="282"/>
      <c r="CD159" s="282"/>
      <c r="CE159" s="282"/>
      <c r="CF159" s="282"/>
      <c r="CG159" s="282"/>
      <c r="CH159" s="282"/>
      <c r="CI159" s="282"/>
      <c r="CJ159" s="282"/>
      <c r="CK159" s="282"/>
      <c r="CL159" s="282"/>
      <c r="CM159" s="282"/>
      <c r="CN159" s="282"/>
      <c r="CO159" s="282"/>
      <c r="CP159" s="282"/>
      <c r="CQ159" s="282"/>
      <c r="CR159" s="282"/>
      <c r="CS159" s="282"/>
      <c r="CT159" s="282"/>
      <c r="CU159" s="282"/>
      <c r="CV159" s="282"/>
      <c r="CW159" s="282"/>
      <c r="CX159" s="282"/>
      <c r="CY159" s="282"/>
      <c r="CZ159" s="283"/>
    </row>
  </sheetData>
  <mergeCells count="18">
    <mergeCell ref="V31:W31"/>
    <mergeCell ref="D12:E12"/>
    <mergeCell ref="AH12:AJ12"/>
    <mergeCell ref="D13:E13"/>
    <mergeCell ref="AE13:AI13"/>
    <mergeCell ref="AI14:AJ14"/>
    <mergeCell ref="T22:U22"/>
    <mergeCell ref="T23:U23"/>
    <mergeCell ref="V25:X25"/>
    <mergeCell ref="R26:X27"/>
    <mergeCell ref="C29:X29"/>
    <mergeCell ref="C30:X30"/>
    <mergeCell ref="D11:E11"/>
    <mergeCell ref="L2:Y2"/>
    <mergeCell ref="O5:R5"/>
    <mergeCell ref="D7:E7"/>
    <mergeCell ref="D9:E9"/>
    <mergeCell ref="D10:E10"/>
  </mergeCells>
  <pageMargins left="0" right="0" top="0.98425200000000002" bottom="0.39370100000000002" header="0.23622000000000001" footer="0.23622000000000001"/>
  <pageSetup scale="13" orientation="landscape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159"/>
  <sheetViews>
    <sheetView showGridLines="0" zoomScale="55" zoomScaleNormal="55" workbookViewId="0">
      <selection activeCell="P6" sqref="P6"/>
    </sheetView>
  </sheetViews>
  <sheetFormatPr defaultColWidth="8.7109375" defaultRowHeight="13.15" customHeight="1"/>
  <cols>
    <col min="1" max="1" width="1.42578125" style="293" customWidth="1"/>
    <col min="2" max="2" width="25.140625" style="293" customWidth="1"/>
    <col min="3" max="3" width="20.7109375" style="293" customWidth="1"/>
    <col min="4" max="4" width="4" style="293" customWidth="1"/>
    <col min="5" max="5" width="2" style="293" customWidth="1"/>
    <col min="6" max="6" width="20.7109375" style="293" customWidth="1"/>
    <col min="7" max="7" width="4" style="293" customWidth="1"/>
    <col min="8" max="8" width="1.7109375" style="293" customWidth="1"/>
    <col min="9" max="9" width="20.7109375" style="293" customWidth="1"/>
    <col min="10" max="10" width="4" style="293" customWidth="1"/>
    <col min="11" max="11" width="10.28515625" style="293" customWidth="1"/>
    <col min="12" max="12" width="20.7109375" style="293" customWidth="1"/>
    <col min="13" max="13" width="4" style="293" customWidth="1"/>
    <col min="14" max="14" width="1.7109375" style="293" customWidth="1"/>
    <col min="15" max="15" width="20.7109375" style="293" customWidth="1"/>
    <col min="16" max="16" width="4" style="293" customWidth="1"/>
    <col min="17" max="17" width="1.7109375" style="293" customWidth="1"/>
    <col min="18" max="18" width="20.7109375" style="293" customWidth="1"/>
    <col min="19" max="19" width="4" style="293" customWidth="1"/>
    <col min="20" max="20" width="2.140625" style="293" customWidth="1"/>
    <col min="21" max="21" width="20.7109375" style="293" customWidth="1"/>
    <col min="22" max="22" width="4" style="293" customWidth="1"/>
    <col min="23" max="23" width="2.140625" style="293" customWidth="1"/>
    <col min="24" max="24" width="20.7109375" style="293" customWidth="1"/>
    <col min="25" max="25" width="27.5703125" style="293" customWidth="1"/>
    <col min="26" max="29" width="8.7109375" style="293" customWidth="1"/>
    <col min="30" max="30" width="25.140625" style="293" customWidth="1"/>
    <col min="31" max="105" width="8.7109375" style="293" customWidth="1"/>
    <col min="106" max="16384" width="8.7109375" style="293"/>
  </cols>
  <sheetData>
    <row r="1" spans="1:104" ht="7.9" customHeight="1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9"/>
    </row>
    <row r="2" spans="1:104" ht="25.15" customHeight="1">
      <c r="A2" s="10"/>
      <c r="B2" s="11"/>
      <c r="C2" s="12"/>
      <c r="D2" s="13" t="s">
        <v>6</v>
      </c>
      <c r="E2" s="12"/>
      <c r="F2" s="12"/>
      <c r="G2" s="12"/>
      <c r="H2" s="12"/>
      <c r="I2" s="12"/>
      <c r="J2" s="12"/>
      <c r="K2" s="14"/>
      <c r="L2" s="397" t="s">
        <v>71</v>
      </c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9"/>
      <c r="Z2" s="15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7"/>
    </row>
    <row r="3" spans="1:104" ht="25.15" customHeight="1">
      <c r="A3" s="10"/>
      <c r="B3" s="18"/>
      <c r="C3" s="19"/>
      <c r="D3" s="20" t="s">
        <v>153</v>
      </c>
      <c r="E3" s="19"/>
      <c r="F3" s="19"/>
      <c r="G3" s="19"/>
      <c r="H3" s="19"/>
      <c r="I3" s="19"/>
      <c r="J3" s="19"/>
      <c r="K3" s="21"/>
      <c r="L3" s="22" t="s">
        <v>8</v>
      </c>
      <c r="M3" s="23" t="s">
        <v>162</v>
      </c>
      <c r="N3" s="24"/>
      <c r="O3" s="24"/>
      <c r="P3" s="25"/>
      <c r="Q3" s="25"/>
      <c r="R3" s="25"/>
      <c r="S3" s="24"/>
      <c r="T3" s="24"/>
      <c r="U3" s="24"/>
      <c r="V3" s="26"/>
      <c r="W3" s="26"/>
      <c r="X3" s="26"/>
      <c r="Y3" s="27"/>
      <c r="Z3" s="15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7"/>
    </row>
    <row r="4" spans="1:104" ht="25.15" customHeight="1">
      <c r="A4" s="10"/>
      <c r="B4" s="28"/>
      <c r="C4" s="29"/>
      <c r="D4" s="20" t="s">
        <v>154</v>
      </c>
      <c r="E4" s="30"/>
      <c r="F4" s="30"/>
      <c r="G4" s="30"/>
      <c r="H4" s="30"/>
      <c r="I4" s="30"/>
      <c r="J4" s="30"/>
      <c r="K4" s="31"/>
      <c r="L4" s="32" t="s">
        <v>10</v>
      </c>
      <c r="M4" s="33" t="s">
        <v>11</v>
      </c>
      <c r="N4" s="34"/>
      <c r="O4" s="34"/>
      <c r="P4" s="34"/>
      <c r="Q4" s="35"/>
      <c r="R4" s="36"/>
      <c r="S4" s="37"/>
      <c r="T4" s="37"/>
      <c r="U4" s="37"/>
      <c r="V4" s="38"/>
      <c r="W4" s="38"/>
      <c r="X4" s="38"/>
      <c r="Y4" s="39"/>
      <c r="Z4" s="1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7"/>
    </row>
    <row r="5" spans="1:104" ht="25.15" customHeight="1">
      <c r="A5" s="10"/>
      <c r="B5" s="28"/>
      <c r="C5" s="40"/>
      <c r="D5" s="41"/>
      <c r="E5" s="30"/>
      <c r="F5" s="30"/>
      <c r="G5" s="30"/>
      <c r="H5" s="30"/>
      <c r="I5" s="30"/>
      <c r="J5" s="30"/>
      <c r="K5" s="31"/>
      <c r="L5" s="42"/>
      <c r="M5" s="16"/>
      <c r="N5" s="16"/>
      <c r="O5" s="377" t="s">
        <v>148</v>
      </c>
      <c r="P5" s="376" t="s">
        <v>161</v>
      </c>
      <c r="Q5" s="376"/>
      <c r="R5" s="376"/>
      <c r="S5" s="37"/>
      <c r="T5" s="37"/>
      <c r="U5" s="37"/>
      <c r="V5" s="38"/>
      <c r="W5" s="38"/>
      <c r="X5" s="38"/>
      <c r="Y5" s="39"/>
      <c r="Z5" s="15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7"/>
    </row>
    <row r="6" spans="1:104" ht="25.15" customHeight="1">
      <c r="A6" s="10"/>
      <c r="B6" s="43"/>
      <c r="C6" s="44"/>
      <c r="D6" s="44"/>
      <c r="E6" s="44"/>
      <c r="F6" s="44"/>
      <c r="G6" s="44"/>
      <c r="H6" s="44"/>
      <c r="I6" s="44"/>
      <c r="J6" s="44"/>
      <c r="K6" s="45"/>
      <c r="L6" s="46" t="s">
        <v>13</v>
      </c>
      <c r="M6" s="47"/>
      <c r="N6" s="47"/>
      <c r="O6" s="47"/>
      <c r="P6" s="47"/>
      <c r="Q6" s="47"/>
      <c r="R6" s="47"/>
      <c r="S6" s="48"/>
      <c r="T6" s="48"/>
      <c r="U6" s="49"/>
      <c r="V6" s="48"/>
      <c r="W6" s="48"/>
      <c r="X6" s="48"/>
      <c r="Y6" s="50"/>
      <c r="Z6" s="15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7"/>
    </row>
    <row r="7" spans="1:104" ht="19.899999999999999" customHeight="1">
      <c r="A7" s="10"/>
      <c r="B7" s="51" t="s">
        <v>14</v>
      </c>
      <c r="C7" s="51" t="s">
        <v>15</v>
      </c>
      <c r="D7" s="400" t="s">
        <v>16</v>
      </c>
      <c r="E7" s="401"/>
      <c r="F7" s="52" t="s">
        <v>17</v>
      </c>
      <c r="G7" s="53"/>
      <c r="H7" s="53"/>
      <c r="I7" s="53"/>
      <c r="J7" s="53"/>
      <c r="K7" s="54"/>
      <c r="L7" s="52" t="s">
        <v>18</v>
      </c>
      <c r="M7" s="55"/>
      <c r="N7" s="56" t="s">
        <v>15</v>
      </c>
      <c r="O7" s="57"/>
      <c r="P7" s="51" t="s">
        <v>16</v>
      </c>
      <c r="Q7" s="58" t="s">
        <v>19</v>
      </c>
      <c r="R7" s="59"/>
      <c r="S7" s="60"/>
      <c r="T7" s="55"/>
      <c r="U7" s="51" t="s">
        <v>15</v>
      </c>
      <c r="V7" s="51" t="s">
        <v>16</v>
      </c>
      <c r="W7" s="61" t="s">
        <v>17</v>
      </c>
      <c r="X7" s="62"/>
      <c r="Y7" s="55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7"/>
    </row>
    <row r="8" spans="1:104" ht="19.899999999999999" customHeight="1">
      <c r="A8" s="10"/>
      <c r="B8" s="63" t="s">
        <v>20</v>
      </c>
      <c r="C8" s="64"/>
      <c r="D8" s="65"/>
      <c r="E8" s="66"/>
      <c r="F8" s="65"/>
      <c r="G8" s="67"/>
      <c r="H8" s="67"/>
      <c r="I8" s="68"/>
      <c r="J8" s="67"/>
      <c r="K8" s="69"/>
      <c r="L8" s="70"/>
      <c r="M8" s="71"/>
      <c r="N8" s="70"/>
      <c r="O8" s="69"/>
      <c r="P8" s="64"/>
      <c r="Q8" s="72" t="s">
        <v>21</v>
      </c>
      <c r="R8" s="73"/>
      <c r="S8" s="74"/>
      <c r="T8" s="71"/>
      <c r="U8" s="75"/>
      <c r="V8" s="64"/>
      <c r="W8" s="70"/>
      <c r="X8" s="74"/>
      <c r="Y8" s="71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7"/>
    </row>
    <row r="9" spans="1:104" ht="30" customHeight="1">
      <c r="A9" s="10"/>
      <c r="B9" s="76" t="s">
        <v>22</v>
      </c>
      <c r="C9" s="77">
        <v>3</v>
      </c>
      <c r="D9" s="381" t="s">
        <v>16</v>
      </c>
      <c r="E9" s="382"/>
      <c r="F9" s="78" t="s">
        <v>23</v>
      </c>
      <c r="G9" s="79"/>
      <c r="H9" s="79"/>
      <c r="I9" s="80"/>
      <c r="J9" s="79"/>
      <c r="K9" s="81"/>
      <c r="L9" s="82" t="s">
        <v>24</v>
      </c>
      <c r="M9" s="83"/>
      <c r="N9" s="84"/>
      <c r="O9" s="85">
        <v>0.65</v>
      </c>
      <c r="P9" s="86" t="s">
        <v>16</v>
      </c>
      <c r="Q9" s="87" t="s">
        <v>25</v>
      </c>
      <c r="R9" s="79"/>
      <c r="S9" s="79"/>
      <c r="T9" s="81"/>
      <c r="U9" s="88">
        <v>0.4</v>
      </c>
      <c r="V9" s="86" t="s">
        <v>16</v>
      </c>
      <c r="W9" s="87" t="s">
        <v>26</v>
      </c>
      <c r="X9" s="89"/>
      <c r="Y9" s="81"/>
      <c r="Z9" s="1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7"/>
    </row>
    <row r="10" spans="1:104" ht="30" customHeight="1">
      <c r="A10" s="10"/>
      <c r="B10" s="76" t="s">
        <v>27</v>
      </c>
      <c r="C10" s="77">
        <v>6.16</v>
      </c>
      <c r="D10" s="381" t="s">
        <v>16</v>
      </c>
      <c r="E10" s="382"/>
      <c r="F10" s="78" t="s">
        <v>23</v>
      </c>
      <c r="G10" s="79"/>
      <c r="H10" s="79"/>
      <c r="I10" s="79"/>
      <c r="J10" s="79"/>
      <c r="K10" s="81"/>
      <c r="L10" s="82" t="s">
        <v>28</v>
      </c>
      <c r="M10" s="83"/>
      <c r="N10" s="84"/>
      <c r="O10" s="85">
        <v>3</v>
      </c>
      <c r="P10" s="86" t="s">
        <v>16</v>
      </c>
      <c r="Q10" s="87" t="s">
        <v>29</v>
      </c>
      <c r="R10" s="79"/>
      <c r="S10" s="79"/>
      <c r="T10" s="81"/>
      <c r="U10" s="88">
        <v>0.4</v>
      </c>
      <c r="V10" s="86" t="s">
        <v>16</v>
      </c>
      <c r="W10" s="87" t="s">
        <v>26</v>
      </c>
      <c r="X10" s="89"/>
      <c r="Y10" s="81"/>
      <c r="Z10" s="15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7"/>
    </row>
    <row r="11" spans="1:104" ht="30" customHeight="1">
      <c r="A11" s="10"/>
      <c r="B11" s="76" t="s">
        <v>18</v>
      </c>
      <c r="C11" s="88">
        <f>SUM(O9:O12)</f>
        <v>8.65</v>
      </c>
      <c r="D11" s="381" t="s">
        <v>16</v>
      </c>
      <c r="E11" s="382"/>
      <c r="F11" s="78" t="s">
        <v>30</v>
      </c>
      <c r="G11" s="79"/>
      <c r="H11" s="79"/>
      <c r="I11" s="79"/>
      <c r="J11" s="79"/>
      <c r="K11" s="81"/>
      <c r="L11" s="82" t="s">
        <v>31</v>
      </c>
      <c r="M11" s="90"/>
      <c r="N11" s="84"/>
      <c r="O11" s="85">
        <v>5</v>
      </c>
      <c r="P11" s="86" t="s">
        <v>16</v>
      </c>
      <c r="Q11" s="87" t="s">
        <v>32</v>
      </c>
      <c r="R11" s="91"/>
      <c r="S11" s="79"/>
      <c r="T11" s="81"/>
      <c r="U11" s="88">
        <v>1.27</v>
      </c>
      <c r="V11" s="86" t="s">
        <v>16</v>
      </c>
      <c r="W11" s="87" t="s">
        <v>26</v>
      </c>
      <c r="X11" s="89"/>
      <c r="Y11" s="81"/>
      <c r="Z11" s="15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7"/>
    </row>
    <row r="12" spans="1:104" ht="30" customHeight="1">
      <c r="A12" s="10"/>
      <c r="B12" s="76" t="s">
        <v>33</v>
      </c>
      <c r="C12" s="88">
        <f>((U25^V25)-1)*100</f>
        <v>1.1153964386570125</v>
      </c>
      <c r="D12" s="381" t="s">
        <v>16</v>
      </c>
      <c r="E12" s="382"/>
      <c r="F12" s="78" t="s">
        <v>23</v>
      </c>
      <c r="G12" s="79"/>
      <c r="H12" s="79"/>
      <c r="I12" s="79"/>
      <c r="J12" s="79"/>
      <c r="K12" s="81"/>
      <c r="L12" s="82" t="s">
        <v>34</v>
      </c>
      <c r="M12" s="90"/>
      <c r="N12" s="84"/>
      <c r="O12" s="85">
        <v>0</v>
      </c>
      <c r="P12" s="96"/>
      <c r="Q12" s="94"/>
      <c r="R12" s="79"/>
      <c r="S12" s="79"/>
      <c r="T12" s="81"/>
      <c r="U12" s="95"/>
      <c r="V12" s="96"/>
      <c r="W12" s="94"/>
      <c r="X12" s="89"/>
      <c r="Y12" s="81"/>
      <c r="Z12" s="15"/>
      <c r="AA12" s="16"/>
      <c r="AB12" s="16"/>
      <c r="AC12" s="16"/>
      <c r="AD12" s="16"/>
      <c r="AE12" s="16"/>
      <c r="AF12" s="16"/>
      <c r="AG12" s="16"/>
      <c r="AH12" s="383"/>
      <c r="AI12" s="383"/>
      <c r="AJ12" s="383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7"/>
    </row>
    <row r="13" spans="1:104" ht="30" customHeight="1">
      <c r="A13" s="10"/>
      <c r="B13" s="97" t="s">
        <v>35</v>
      </c>
      <c r="C13" s="88">
        <f>SUM(U9:U11)</f>
        <v>2.0700000000000003</v>
      </c>
      <c r="D13" s="381" t="s">
        <v>16</v>
      </c>
      <c r="E13" s="382"/>
      <c r="F13" s="78" t="s">
        <v>23</v>
      </c>
      <c r="G13" s="79"/>
      <c r="H13" s="79"/>
      <c r="I13" s="79"/>
      <c r="J13" s="79"/>
      <c r="K13" s="81"/>
      <c r="L13" s="98"/>
      <c r="M13" s="99"/>
      <c r="N13" s="100"/>
      <c r="O13" s="101"/>
      <c r="P13" s="96"/>
      <c r="Q13" s="87" t="s">
        <v>36</v>
      </c>
      <c r="R13" s="79"/>
      <c r="S13" s="79"/>
      <c r="T13" s="81"/>
      <c r="U13" s="102">
        <v>20</v>
      </c>
      <c r="V13" s="96"/>
      <c r="W13" s="94"/>
      <c r="X13" s="89"/>
      <c r="Y13" s="81"/>
      <c r="Z13" s="15"/>
      <c r="AA13" s="16"/>
      <c r="AB13" s="16"/>
      <c r="AC13" s="16"/>
      <c r="AD13" s="103"/>
      <c r="AE13" s="384"/>
      <c r="AF13" s="384"/>
      <c r="AG13" s="384"/>
      <c r="AH13" s="384"/>
      <c r="AI13" s="384"/>
      <c r="AJ13" s="104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7"/>
    </row>
    <row r="14" spans="1:104" ht="30" customHeight="1">
      <c r="A14" s="10"/>
      <c r="B14" s="105"/>
      <c r="C14" s="106"/>
      <c r="D14" s="107"/>
      <c r="E14" s="108"/>
      <c r="F14" s="109"/>
      <c r="G14" s="110"/>
      <c r="H14" s="110"/>
      <c r="I14" s="110"/>
      <c r="J14" s="110"/>
      <c r="K14" s="111"/>
      <c r="L14" s="112"/>
      <c r="M14" s="113"/>
      <c r="N14" s="114"/>
      <c r="O14" s="115"/>
      <c r="P14" s="116"/>
      <c r="Q14" s="117" t="s">
        <v>37</v>
      </c>
      <c r="R14" s="110"/>
      <c r="S14" s="110"/>
      <c r="T14" s="111"/>
      <c r="U14" s="118">
        <v>15</v>
      </c>
      <c r="V14" s="119" t="s">
        <v>16</v>
      </c>
      <c r="W14" s="120"/>
      <c r="X14" s="121"/>
      <c r="Y14" s="111"/>
      <c r="Z14" s="15"/>
      <c r="AA14" s="16"/>
      <c r="AB14" s="16"/>
      <c r="AC14" s="16"/>
      <c r="AD14" s="16"/>
      <c r="AE14" s="16"/>
      <c r="AF14" s="16"/>
      <c r="AG14" s="16"/>
      <c r="AH14" s="16"/>
      <c r="AI14" s="385"/>
      <c r="AJ14" s="385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7"/>
    </row>
    <row r="15" spans="1:104" ht="30" customHeight="1">
      <c r="A15" s="10"/>
      <c r="B15" s="122" t="s">
        <v>38</v>
      </c>
      <c r="C15" s="123" t="s">
        <v>20</v>
      </c>
      <c r="D15" s="124" t="s">
        <v>39</v>
      </c>
      <c r="E15" s="62"/>
      <c r="F15" s="125" t="s">
        <v>40</v>
      </c>
      <c r="G15" s="126"/>
      <c r="H15" s="126"/>
      <c r="I15" s="127" t="s">
        <v>41</v>
      </c>
      <c r="J15" s="125" t="s">
        <v>42</v>
      </c>
      <c r="K15" s="128"/>
      <c r="L15" s="125" t="s">
        <v>43</v>
      </c>
      <c r="M15" s="125" t="s">
        <v>42</v>
      </c>
      <c r="N15" s="128"/>
      <c r="O15" s="125" t="s">
        <v>44</v>
      </c>
      <c r="P15" s="129" t="s">
        <v>45</v>
      </c>
      <c r="Q15" s="130"/>
      <c r="R15" s="131">
        <v>1</v>
      </c>
      <c r="S15" s="130"/>
      <c r="T15" s="130"/>
      <c r="U15" s="132"/>
      <c r="V15" s="132"/>
      <c r="W15" s="132"/>
      <c r="X15" s="132"/>
      <c r="Y15" s="133"/>
      <c r="Z15" s="15"/>
      <c r="AA15" s="16"/>
      <c r="AB15" s="16"/>
      <c r="AC15" s="16"/>
      <c r="AD15" s="134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7"/>
    </row>
    <row r="16" spans="1:104" ht="30" customHeight="1">
      <c r="A16" s="10"/>
      <c r="B16" s="135"/>
      <c r="C16" s="136"/>
      <c r="D16" s="137"/>
      <c r="E16" s="138"/>
      <c r="F16" s="139"/>
      <c r="G16" s="140"/>
      <c r="H16" s="139"/>
      <c r="I16" s="127" t="s">
        <v>46</v>
      </c>
      <c r="J16" s="140"/>
      <c r="K16" s="139"/>
      <c r="L16" s="139"/>
      <c r="M16" s="140"/>
      <c r="N16" s="139"/>
      <c r="O16" s="139"/>
      <c r="P16" s="141"/>
      <c r="Q16" s="142"/>
      <c r="R16" s="142"/>
      <c r="S16" s="141"/>
      <c r="T16" s="142"/>
      <c r="U16" s="143"/>
      <c r="V16" s="144"/>
      <c r="W16" s="145"/>
      <c r="X16" s="146"/>
      <c r="Y16" s="147"/>
      <c r="Z16" s="15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7"/>
    </row>
    <row r="17" spans="1:104" ht="30" customHeight="1">
      <c r="A17" s="10"/>
      <c r="B17" s="148"/>
      <c r="C17" s="149"/>
      <c r="D17" s="150"/>
      <c r="E17" s="151"/>
      <c r="F17" s="149"/>
      <c r="G17" s="150"/>
      <c r="H17" s="151"/>
      <c r="I17" s="152"/>
      <c r="J17" s="150"/>
      <c r="K17" s="151"/>
      <c r="L17" s="152"/>
      <c r="M17" s="150"/>
      <c r="N17" s="151"/>
      <c r="O17" s="152"/>
      <c r="P17" s="150"/>
      <c r="Q17" s="151"/>
      <c r="R17" s="153"/>
      <c r="S17" s="154"/>
      <c r="T17" s="155"/>
      <c r="U17" s="156"/>
      <c r="V17" s="157"/>
      <c r="W17" s="158"/>
      <c r="X17" s="159"/>
      <c r="Y17" s="160"/>
      <c r="Z17" s="15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7"/>
    </row>
    <row r="18" spans="1:104" ht="30" customHeight="1">
      <c r="A18" s="10"/>
      <c r="B18" s="161"/>
      <c r="C18" s="162" t="s">
        <v>47</v>
      </c>
      <c r="D18" s="163"/>
      <c r="E18" s="164" t="s">
        <v>48</v>
      </c>
      <c r="F18" s="165">
        <v>1</v>
      </c>
      <c r="G18" s="164" t="s">
        <v>49</v>
      </c>
      <c r="H18" s="166"/>
      <c r="I18" s="165">
        <f>(C9+C13)/100</f>
        <v>5.0700000000000002E-2</v>
      </c>
      <c r="J18" s="164" t="s">
        <v>50</v>
      </c>
      <c r="K18" s="164" t="s">
        <v>48</v>
      </c>
      <c r="L18" s="165">
        <f>1+C12/100</f>
        <v>1.0111539643865701</v>
      </c>
      <c r="M18" s="164" t="s">
        <v>50</v>
      </c>
      <c r="N18" s="164" t="s">
        <v>48</v>
      </c>
      <c r="O18" s="165">
        <f>1+C10/100</f>
        <v>1.0616000000000001</v>
      </c>
      <c r="P18" s="164" t="s">
        <v>50</v>
      </c>
      <c r="Q18" s="167" t="s">
        <v>45</v>
      </c>
      <c r="R18" s="168">
        <v>1</v>
      </c>
      <c r="S18" s="169"/>
      <c r="T18" s="170"/>
      <c r="U18" s="171"/>
      <c r="V18" s="172"/>
      <c r="W18" s="173"/>
      <c r="X18" s="174"/>
      <c r="Y18" s="175"/>
      <c r="Z18" s="15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7"/>
    </row>
    <row r="19" spans="1:104" ht="30" customHeight="1">
      <c r="A19" s="10"/>
      <c r="B19" s="161"/>
      <c r="C19" s="176"/>
      <c r="D19" s="177" t="s">
        <v>51</v>
      </c>
      <c r="E19" s="177" t="s">
        <v>45</v>
      </c>
      <c r="F19" s="178">
        <f>O9/100</f>
        <v>6.5000000000000006E-3</v>
      </c>
      <c r="G19" s="177" t="s">
        <v>45</v>
      </c>
      <c r="H19" s="179"/>
      <c r="I19" s="178">
        <f>O10/100</f>
        <v>0.03</v>
      </c>
      <c r="J19" s="177" t="s">
        <v>45</v>
      </c>
      <c r="K19" s="179"/>
      <c r="L19" s="178">
        <f>O11/100</f>
        <v>0.05</v>
      </c>
      <c r="M19" s="177" t="s">
        <v>45</v>
      </c>
      <c r="N19" s="179"/>
      <c r="O19" s="178">
        <f>O12/100</f>
        <v>0</v>
      </c>
      <c r="P19" s="177" t="s">
        <v>50</v>
      </c>
      <c r="Q19" s="180"/>
      <c r="R19" s="181"/>
      <c r="S19" s="182"/>
      <c r="T19" s="183"/>
      <c r="U19" s="171"/>
      <c r="V19" s="172"/>
      <c r="W19" s="173"/>
      <c r="X19" s="174"/>
      <c r="Y19" s="175"/>
      <c r="Z19" s="1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7"/>
    </row>
    <row r="20" spans="1:104" ht="30" customHeight="1">
      <c r="A20" s="10"/>
      <c r="B20" s="184"/>
      <c r="C20" s="185"/>
      <c r="D20" s="186"/>
      <c r="E20" s="186"/>
      <c r="F20" s="185"/>
      <c r="G20" s="186"/>
      <c r="H20" s="186"/>
      <c r="I20" s="187"/>
      <c r="J20" s="188"/>
      <c r="K20" s="189"/>
      <c r="L20" s="190" t="s">
        <v>52</v>
      </c>
      <c r="M20" s="189"/>
      <c r="N20" s="189"/>
      <c r="O20" s="191"/>
      <c r="P20" s="189"/>
      <c r="Q20" s="189"/>
      <c r="R20" s="189"/>
      <c r="S20" s="183"/>
      <c r="T20" s="183"/>
      <c r="U20" s="16"/>
      <c r="V20" s="16"/>
      <c r="W20" s="16"/>
      <c r="X20" s="16"/>
      <c r="Y20" s="175"/>
      <c r="Z20" s="15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7"/>
    </row>
    <row r="21" spans="1:104" ht="30" customHeight="1">
      <c r="A21" s="10"/>
      <c r="B21" s="161"/>
      <c r="C21" s="192" t="s">
        <v>20</v>
      </c>
      <c r="D21" s="193" t="s">
        <v>39</v>
      </c>
      <c r="E21" s="194"/>
      <c r="F21" s="165">
        <f>(F18+I18)*L18*O18</f>
        <v>1.127864509756437</v>
      </c>
      <c r="G21" s="167" t="s">
        <v>45</v>
      </c>
      <c r="H21" s="195"/>
      <c r="I21" s="196">
        <v>1</v>
      </c>
      <c r="J21" s="197"/>
      <c r="K21" s="183"/>
      <c r="L21" s="198" t="s">
        <v>53</v>
      </c>
      <c r="M21" s="183"/>
      <c r="N21" s="183"/>
      <c r="O21" s="183"/>
      <c r="P21" s="183"/>
      <c r="Q21" s="183"/>
      <c r="R21" s="199"/>
      <c r="S21" s="200"/>
      <c r="T21" s="200"/>
      <c r="U21" s="201"/>
      <c r="V21" s="201"/>
      <c r="W21" s="201"/>
      <c r="X21" s="201"/>
      <c r="Y21" s="175"/>
      <c r="Z21" s="15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7"/>
    </row>
    <row r="22" spans="1:104" ht="30" customHeight="1">
      <c r="A22" s="10"/>
      <c r="B22" s="202"/>
      <c r="C22" s="203"/>
      <c r="D22" s="204"/>
      <c r="E22" s="204"/>
      <c r="F22" s="178">
        <f>1-F19-I19-L19-O19</f>
        <v>0.91349999999999998</v>
      </c>
      <c r="G22" s="204"/>
      <c r="H22" s="204"/>
      <c r="I22" s="205"/>
      <c r="J22" s="206"/>
      <c r="K22" s="35"/>
      <c r="L22" s="198" t="s">
        <v>54</v>
      </c>
      <c r="M22" s="207"/>
      <c r="N22" s="207"/>
      <c r="O22" s="208"/>
      <c r="P22" s="208"/>
      <c r="Q22" s="209"/>
      <c r="R22" s="210" t="s">
        <v>55</v>
      </c>
      <c r="S22" s="211" t="s">
        <v>49</v>
      </c>
      <c r="T22" s="386" t="s">
        <v>37</v>
      </c>
      <c r="U22" s="387"/>
      <c r="V22" s="212" t="s">
        <v>50</v>
      </c>
      <c r="W22" s="213" t="s">
        <v>56</v>
      </c>
      <c r="X22" s="214"/>
      <c r="Y22" s="215"/>
      <c r="Z22" s="15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7"/>
    </row>
    <row r="23" spans="1:104" ht="30" customHeight="1">
      <c r="A23" s="10"/>
      <c r="B23" s="216"/>
      <c r="C23" s="217"/>
      <c r="D23" s="186"/>
      <c r="E23" s="186"/>
      <c r="F23" s="218"/>
      <c r="G23" s="186"/>
      <c r="H23" s="186"/>
      <c r="I23" s="219"/>
      <c r="J23" s="220"/>
      <c r="K23" s="35"/>
      <c r="L23" s="198" t="s">
        <v>57</v>
      </c>
      <c r="M23" s="207"/>
      <c r="N23" s="207"/>
      <c r="O23" s="208"/>
      <c r="P23" s="208"/>
      <c r="Q23" s="209"/>
      <c r="R23" s="221"/>
      <c r="S23" s="222"/>
      <c r="T23" s="388">
        <v>100</v>
      </c>
      <c r="U23" s="389"/>
      <c r="V23" s="223"/>
      <c r="W23" s="223"/>
      <c r="X23" s="224"/>
      <c r="Y23" s="215"/>
      <c r="Z23" s="1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7"/>
    </row>
    <row r="24" spans="1:104" ht="30" customHeight="1">
      <c r="A24" s="10"/>
      <c r="B24" s="202"/>
      <c r="C24" s="225" t="s">
        <v>20</v>
      </c>
      <c r="D24" s="226" t="s">
        <v>39</v>
      </c>
      <c r="E24" s="227"/>
      <c r="F24" s="228">
        <f>F21/F22</f>
        <v>1.2346628459293236</v>
      </c>
      <c r="G24" s="229" t="s">
        <v>45</v>
      </c>
      <c r="H24" s="230"/>
      <c r="I24" s="231">
        <v>1</v>
      </c>
      <c r="J24" s="206"/>
      <c r="K24" s="35"/>
      <c r="L24" s="198" t="s">
        <v>58</v>
      </c>
      <c r="M24" s="207"/>
      <c r="N24" s="207"/>
      <c r="O24" s="208"/>
      <c r="P24" s="208"/>
      <c r="Q24" s="208"/>
      <c r="R24" s="190" t="s">
        <v>52</v>
      </c>
      <c r="S24" s="232"/>
      <c r="T24" s="233"/>
      <c r="U24" s="233"/>
      <c r="V24" s="234"/>
      <c r="W24" s="234"/>
      <c r="X24" s="234"/>
      <c r="Y24" s="235"/>
      <c r="Z24" s="15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7"/>
    </row>
    <row r="25" spans="1:104" ht="30" customHeight="1">
      <c r="A25" s="10"/>
      <c r="B25" s="216"/>
      <c r="C25" s="217"/>
      <c r="D25" s="186"/>
      <c r="E25" s="186"/>
      <c r="F25" s="236"/>
      <c r="G25" s="186"/>
      <c r="H25" s="189"/>
      <c r="I25" s="237"/>
      <c r="J25" s="220"/>
      <c r="K25" s="35"/>
      <c r="L25" s="198" t="s">
        <v>59</v>
      </c>
      <c r="M25" s="207"/>
      <c r="N25" s="207"/>
      <c r="O25" s="208"/>
      <c r="P25" s="208"/>
      <c r="Q25" s="208"/>
      <c r="R25" s="238" t="s">
        <v>60</v>
      </c>
      <c r="S25" s="239" t="s">
        <v>61</v>
      </c>
      <c r="T25" s="240"/>
      <c r="U25" s="241">
        <f>1+U14/100</f>
        <v>1.1499999999999999</v>
      </c>
      <c r="V25" s="390">
        <f>U13/252</f>
        <v>7.9365079365079361E-2</v>
      </c>
      <c r="W25" s="390"/>
      <c r="X25" s="391"/>
      <c r="Y25" s="242"/>
      <c r="Z25" s="15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7"/>
    </row>
    <row r="26" spans="1:104" ht="30" customHeight="1">
      <c r="A26" s="10"/>
      <c r="B26" s="202"/>
      <c r="C26" s="243" t="s">
        <v>62</v>
      </c>
      <c r="D26" s="244" t="s">
        <v>39</v>
      </c>
      <c r="E26" s="245"/>
      <c r="F26" s="246">
        <f>ROUND((F24-I24)*100,2)</f>
        <v>23.47</v>
      </c>
      <c r="G26" s="247" t="s">
        <v>16</v>
      </c>
      <c r="H26" s="182"/>
      <c r="I26" s="248"/>
      <c r="J26" s="220"/>
      <c r="K26" s="35"/>
      <c r="L26" s="198" t="s">
        <v>63</v>
      </c>
      <c r="M26" s="207"/>
      <c r="N26" s="207"/>
      <c r="O26" s="208"/>
      <c r="P26" s="208"/>
      <c r="Q26" s="208"/>
      <c r="R26" s="392" t="s">
        <v>64</v>
      </c>
      <c r="S26" s="393"/>
      <c r="T26" s="393"/>
      <c r="U26" s="393"/>
      <c r="V26" s="393"/>
      <c r="W26" s="393"/>
      <c r="X26" s="393"/>
      <c r="Y26" s="235"/>
      <c r="Z26" s="15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7"/>
    </row>
    <row r="27" spans="1:104" ht="30" customHeight="1">
      <c r="A27" s="10"/>
      <c r="B27" s="249"/>
      <c r="C27" s="250"/>
      <c r="D27" s="250"/>
      <c r="E27" s="250"/>
      <c r="F27" s="251">
        <f>ROUND(((F26/100)+1),4)</f>
        <v>1.2346999999999999</v>
      </c>
      <c r="G27" s="250"/>
      <c r="H27" s="252"/>
      <c r="I27" s="253"/>
      <c r="J27" s="254"/>
      <c r="K27" s="255"/>
      <c r="L27" s="256" t="s">
        <v>65</v>
      </c>
      <c r="M27" s="257"/>
      <c r="N27" s="257"/>
      <c r="O27" s="258"/>
      <c r="P27" s="258"/>
      <c r="Q27" s="258"/>
      <c r="R27" s="394"/>
      <c r="S27" s="394"/>
      <c r="T27" s="394"/>
      <c r="U27" s="394"/>
      <c r="V27" s="394"/>
      <c r="W27" s="394"/>
      <c r="X27" s="394"/>
      <c r="Y27" s="259"/>
      <c r="Z27" s="1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7"/>
    </row>
    <row r="28" spans="1:104" ht="30" customHeight="1">
      <c r="A28" s="10"/>
      <c r="B28" s="260" t="s">
        <v>66</v>
      </c>
      <c r="C28" s="261" t="s">
        <v>67</v>
      </c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3"/>
      <c r="V28" s="262"/>
      <c r="W28" s="262"/>
      <c r="X28" s="262"/>
      <c r="Y28" s="264"/>
      <c r="Z28" s="15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7"/>
    </row>
    <row r="29" spans="1:104" ht="30" customHeight="1">
      <c r="A29" s="10"/>
      <c r="B29" s="265"/>
      <c r="C29" s="395" t="s">
        <v>68</v>
      </c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235"/>
      <c r="Z29" s="15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7"/>
    </row>
    <row r="30" spans="1:104" ht="30" customHeight="1">
      <c r="A30" s="10"/>
      <c r="B30" s="265"/>
      <c r="C30" s="395" t="s">
        <v>150</v>
      </c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266"/>
      <c r="Z30" s="15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7"/>
    </row>
    <row r="31" spans="1:104" ht="30" customHeight="1">
      <c r="A31" s="10"/>
      <c r="B31" s="265"/>
      <c r="C31" s="35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8"/>
      <c r="Q31" s="267"/>
      <c r="R31" s="269"/>
      <c r="S31" s="267"/>
      <c r="T31" s="267"/>
      <c r="U31" s="267"/>
      <c r="V31" s="380"/>
      <c r="W31" s="380"/>
      <c r="X31" s="270"/>
      <c r="Y31" s="235"/>
      <c r="Z31" s="1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7"/>
    </row>
    <row r="32" spans="1:104" ht="13.15" customHeight="1">
      <c r="A32" s="10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271"/>
      <c r="Z32" s="15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7"/>
    </row>
    <row r="33" spans="1:104" ht="13.15" customHeight="1">
      <c r="A33" s="10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271"/>
      <c r="Z33" s="15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7"/>
    </row>
    <row r="34" spans="1:104" ht="13.15" customHeight="1">
      <c r="A34" s="10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271"/>
      <c r="Z34" s="15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7"/>
    </row>
    <row r="35" spans="1:104" ht="13.9" customHeight="1">
      <c r="A35" s="10"/>
      <c r="B35" s="272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4"/>
      <c r="Z35" s="15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7"/>
    </row>
    <row r="36" spans="1:104" ht="13.9" customHeight="1">
      <c r="A36" s="275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7"/>
    </row>
    <row r="37" spans="1:104" ht="13.15" customHeight="1">
      <c r="A37" s="27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7"/>
    </row>
    <row r="38" spans="1:104" ht="13.15" customHeight="1">
      <c r="A38" s="27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7"/>
    </row>
    <row r="39" spans="1:104" ht="15" customHeight="1">
      <c r="A39" s="275"/>
      <c r="B39" s="16"/>
      <c r="C39" s="16"/>
      <c r="D39" s="16"/>
      <c r="E39" s="277"/>
      <c r="F39" s="16"/>
      <c r="G39" s="16"/>
      <c r="H39" s="16"/>
      <c r="I39" s="278"/>
      <c r="J39" s="278"/>
      <c r="K39" s="278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7"/>
    </row>
    <row r="40" spans="1:104" ht="15" customHeight="1">
      <c r="A40" s="275"/>
      <c r="B40" s="16"/>
      <c r="C40" s="16"/>
      <c r="D40" s="16"/>
      <c r="E40" s="279"/>
      <c r="F40" s="16"/>
      <c r="G40" s="16"/>
      <c r="H40" s="16"/>
      <c r="I40" s="278"/>
      <c r="J40" s="278"/>
      <c r="K40" s="278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7"/>
    </row>
    <row r="41" spans="1:104" ht="13.15" customHeight="1">
      <c r="A41" s="275"/>
      <c r="B41" s="16"/>
      <c r="C41" s="16"/>
      <c r="D41" s="16"/>
      <c r="E41" s="280"/>
      <c r="F41" s="16"/>
      <c r="G41" s="16"/>
      <c r="H41" s="16"/>
      <c r="I41" s="278"/>
      <c r="J41" s="278"/>
      <c r="K41" s="278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7"/>
    </row>
    <row r="42" spans="1:104" ht="13.15" customHeight="1">
      <c r="A42" s="275"/>
      <c r="B42" s="16"/>
      <c r="C42" s="16"/>
      <c r="D42" s="16"/>
      <c r="E42" s="280"/>
      <c r="F42" s="16"/>
      <c r="G42" s="16"/>
      <c r="H42" s="16"/>
      <c r="I42" s="278"/>
      <c r="J42" s="278"/>
      <c r="K42" s="278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7"/>
    </row>
    <row r="43" spans="1:104" ht="13.15" customHeight="1">
      <c r="A43" s="275"/>
      <c r="B43" s="16"/>
      <c r="C43" s="16"/>
      <c r="D43" s="16"/>
      <c r="E43" s="16"/>
      <c r="F43" s="16"/>
      <c r="G43" s="16"/>
      <c r="H43" s="16"/>
      <c r="I43" s="278"/>
      <c r="J43" s="278"/>
      <c r="K43" s="278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7"/>
    </row>
    <row r="44" spans="1:104" ht="13.15" customHeight="1">
      <c r="A44" s="275"/>
      <c r="B44" s="16"/>
      <c r="C44" s="16"/>
      <c r="D44" s="16"/>
      <c r="E44" s="16"/>
      <c r="F44" s="16"/>
      <c r="G44" s="16"/>
      <c r="H44" s="16"/>
      <c r="I44" s="278"/>
      <c r="J44" s="278"/>
      <c r="K44" s="278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7"/>
    </row>
    <row r="45" spans="1:104" ht="13.15" customHeight="1">
      <c r="A45" s="275"/>
      <c r="B45" s="16"/>
      <c r="C45" s="16"/>
      <c r="D45" s="16"/>
      <c r="E45" s="16"/>
      <c r="F45" s="16"/>
      <c r="G45" s="16"/>
      <c r="H45" s="16"/>
      <c r="I45" s="278"/>
      <c r="J45" s="278"/>
      <c r="K45" s="278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7"/>
    </row>
    <row r="46" spans="1:104" ht="13.15" customHeight="1">
      <c r="A46" s="275"/>
      <c r="B46" s="16"/>
      <c r="C46" s="16"/>
      <c r="D46" s="16"/>
      <c r="E46" s="16"/>
      <c r="F46" s="16"/>
      <c r="G46" s="16"/>
      <c r="H46" s="16"/>
      <c r="I46" s="278"/>
      <c r="J46" s="278"/>
      <c r="K46" s="278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7"/>
    </row>
    <row r="47" spans="1:104" ht="13.15" customHeight="1">
      <c r="A47" s="27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7"/>
    </row>
    <row r="48" spans="1:104" ht="13.15" customHeight="1">
      <c r="A48" s="27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7"/>
    </row>
    <row r="49" spans="1:104" ht="13.15" customHeight="1">
      <c r="A49" s="27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7"/>
    </row>
    <row r="50" spans="1:104" ht="13.15" customHeight="1">
      <c r="A50" s="27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7"/>
    </row>
    <row r="51" spans="1:104" ht="13.15" customHeight="1">
      <c r="A51" s="27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7"/>
    </row>
    <row r="52" spans="1:104" ht="13.15" customHeight="1">
      <c r="A52" s="27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7"/>
    </row>
    <row r="53" spans="1:104" ht="13.15" customHeight="1">
      <c r="A53" s="27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7"/>
    </row>
    <row r="54" spans="1:104" ht="13.15" customHeight="1">
      <c r="A54" s="27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7"/>
    </row>
    <row r="55" spans="1:104" ht="13.15" customHeight="1">
      <c r="A55" s="27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7"/>
    </row>
    <row r="56" spans="1:104" ht="13.15" customHeight="1">
      <c r="A56" s="27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7"/>
    </row>
    <row r="57" spans="1:104" ht="13.15" customHeight="1">
      <c r="A57" s="27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7"/>
    </row>
    <row r="58" spans="1:104" ht="13.15" customHeight="1">
      <c r="A58" s="275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7"/>
    </row>
    <row r="59" spans="1:104" ht="13.15" customHeight="1">
      <c r="A59" s="275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7"/>
    </row>
    <row r="60" spans="1:104" ht="13.15" customHeight="1">
      <c r="A60" s="27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7"/>
    </row>
    <row r="61" spans="1:104" ht="13.15" customHeight="1">
      <c r="A61" s="27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7"/>
    </row>
    <row r="62" spans="1:104" ht="13.15" customHeight="1">
      <c r="A62" s="27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7"/>
    </row>
    <row r="63" spans="1:104" ht="13.15" customHeight="1">
      <c r="A63" s="27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7"/>
    </row>
    <row r="64" spans="1:104" ht="13.15" customHeight="1">
      <c r="A64" s="27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7"/>
    </row>
    <row r="65" spans="1:104" ht="13.15" customHeight="1">
      <c r="A65" s="27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7"/>
    </row>
    <row r="66" spans="1:104" ht="13.15" customHeight="1">
      <c r="A66" s="27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7"/>
    </row>
    <row r="67" spans="1:104" ht="13.15" customHeight="1">
      <c r="A67" s="27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7"/>
    </row>
    <row r="68" spans="1:104" ht="13.15" customHeight="1">
      <c r="A68" s="27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7"/>
    </row>
    <row r="69" spans="1:104" ht="13.15" customHeight="1">
      <c r="A69" s="275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7"/>
    </row>
    <row r="70" spans="1:104" ht="13.15" customHeight="1">
      <c r="A70" s="27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7"/>
    </row>
    <row r="71" spans="1:104" ht="13.15" customHeight="1">
      <c r="A71" s="27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7"/>
    </row>
    <row r="72" spans="1:104" ht="13.15" customHeight="1">
      <c r="A72" s="27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7"/>
    </row>
    <row r="73" spans="1:104" ht="13.15" customHeight="1">
      <c r="A73" s="27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7"/>
    </row>
    <row r="74" spans="1:104" ht="13.15" customHeight="1">
      <c r="A74" s="27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7"/>
    </row>
    <row r="75" spans="1:104" ht="13.15" customHeight="1">
      <c r="A75" s="27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7"/>
    </row>
    <row r="76" spans="1:104" ht="13.15" customHeight="1">
      <c r="A76" s="27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7"/>
    </row>
    <row r="77" spans="1:104" ht="13.15" customHeight="1">
      <c r="A77" s="27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7"/>
    </row>
    <row r="78" spans="1:104" ht="13.15" customHeight="1">
      <c r="A78" s="27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7"/>
    </row>
    <row r="79" spans="1:104" ht="13.15" customHeight="1">
      <c r="A79" s="27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7"/>
    </row>
    <row r="80" spans="1:104" ht="13.15" customHeight="1">
      <c r="A80" s="275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7"/>
    </row>
    <row r="81" spans="1:104" ht="13.15" customHeight="1">
      <c r="A81" s="27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7"/>
    </row>
    <row r="82" spans="1:104" ht="13.15" customHeight="1">
      <c r="A82" s="27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7"/>
    </row>
    <row r="83" spans="1:104" ht="13.15" customHeight="1">
      <c r="A83" s="27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7"/>
    </row>
    <row r="84" spans="1:104" ht="13.15" customHeight="1">
      <c r="A84" s="27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7"/>
    </row>
    <row r="85" spans="1:104" ht="13.15" customHeight="1">
      <c r="A85" s="275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7"/>
    </row>
    <row r="86" spans="1:104" ht="13.15" customHeight="1">
      <c r="A86" s="27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7"/>
    </row>
    <row r="87" spans="1:104" ht="13.15" customHeight="1">
      <c r="A87" s="275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7"/>
    </row>
    <row r="88" spans="1:104" ht="13.15" customHeight="1">
      <c r="A88" s="27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7"/>
    </row>
    <row r="89" spans="1:104" ht="13.15" customHeight="1">
      <c r="A89" s="275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7"/>
    </row>
    <row r="90" spans="1:104" ht="13.15" customHeight="1">
      <c r="A90" s="275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7"/>
    </row>
    <row r="91" spans="1:104" ht="13.15" customHeight="1">
      <c r="A91" s="275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7"/>
    </row>
    <row r="92" spans="1:104" ht="13.15" customHeight="1">
      <c r="A92" s="275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7"/>
    </row>
    <row r="93" spans="1:104" ht="13.15" customHeight="1">
      <c r="A93" s="275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7"/>
    </row>
    <row r="94" spans="1:104" ht="13.15" customHeight="1">
      <c r="A94" s="275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7"/>
    </row>
    <row r="95" spans="1:104" ht="13.15" customHeight="1">
      <c r="A95" s="275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7"/>
    </row>
    <row r="96" spans="1:104" ht="13.15" customHeight="1">
      <c r="A96" s="275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7"/>
    </row>
    <row r="97" spans="1:104" ht="13.15" customHeight="1">
      <c r="A97" s="275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7"/>
    </row>
    <row r="98" spans="1:104" ht="13.15" customHeight="1">
      <c r="A98" s="275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7"/>
    </row>
    <row r="99" spans="1:104" ht="13.15" customHeight="1">
      <c r="A99" s="275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7"/>
    </row>
    <row r="100" spans="1:104" ht="13.15" customHeight="1">
      <c r="A100" s="275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7"/>
    </row>
    <row r="101" spans="1:104" ht="13.15" customHeight="1">
      <c r="A101" s="27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7"/>
    </row>
    <row r="102" spans="1:104" ht="13.15" customHeight="1">
      <c r="A102" s="275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7"/>
    </row>
    <row r="103" spans="1:104" ht="13.15" customHeight="1">
      <c r="A103" s="275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7"/>
    </row>
    <row r="104" spans="1:104" ht="13.15" customHeight="1">
      <c r="A104" s="275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7"/>
    </row>
    <row r="105" spans="1:104" ht="13.15" customHeight="1">
      <c r="A105" s="275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7"/>
    </row>
    <row r="106" spans="1:104" ht="13.15" customHeight="1">
      <c r="A106" s="275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7"/>
    </row>
    <row r="107" spans="1:104" ht="13.15" customHeight="1">
      <c r="A107" s="275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7"/>
    </row>
    <row r="108" spans="1:104" ht="13.15" customHeight="1">
      <c r="A108" s="275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7"/>
    </row>
    <row r="109" spans="1:104" ht="13.15" customHeight="1">
      <c r="A109" s="27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7"/>
    </row>
    <row r="110" spans="1:104" ht="13.15" customHeight="1">
      <c r="A110" s="275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7"/>
    </row>
    <row r="111" spans="1:104" ht="13.15" customHeight="1">
      <c r="A111" s="275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7"/>
    </row>
    <row r="112" spans="1:104" ht="13.15" customHeight="1">
      <c r="A112" s="275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7"/>
    </row>
    <row r="113" spans="1:104" ht="13.15" customHeight="1">
      <c r="A113" s="275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7"/>
    </row>
    <row r="114" spans="1:104" ht="13.15" customHeight="1">
      <c r="A114" s="275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7"/>
    </row>
    <row r="115" spans="1:104" ht="13.15" customHeight="1">
      <c r="A115" s="275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7"/>
    </row>
    <row r="116" spans="1:104" ht="13.15" customHeight="1">
      <c r="A116" s="275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7"/>
    </row>
    <row r="117" spans="1:104" ht="13.15" customHeight="1">
      <c r="A117" s="275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  <c r="CC117" s="16"/>
      <c r="CD117" s="16"/>
      <c r="CE117" s="16"/>
      <c r="CF117" s="16"/>
      <c r="CG117" s="16"/>
      <c r="CH117" s="16"/>
      <c r="CI117" s="16"/>
      <c r="CJ117" s="16"/>
      <c r="CK117" s="16"/>
      <c r="CL117" s="16"/>
      <c r="CM117" s="16"/>
      <c r="CN117" s="16"/>
      <c r="CO117" s="16"/>
      <c r="CP117" s="16"/>
      <c r="CQ117" s="16"/>
      <c r="CR117" s="16"/>
      <c r="CS117" s="16"/>
      <c r="CT117" s="16"/>
      <c r="CU117" s="16"/>
      <c r="CV117" s="16"/>
      <c r="CW117" s="16"/>
      <c r="CX117" s="16"/>
      <c r="CY117" s="16"/>
      <c r="CZ117" s="17"/>
    </row>
    <row r="118" spans="1:104" ht="13.15" customHeight="1">
      <c r="A118" s="275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7"/>
    </row>
    <row r="119" spans="1:104" ht="13.15" customHeight="1">
      <c r="A119" s="275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7"/>
    </row>
    <row r="120" spans="1:104" ht="13.15" customHeight="1">
      <c r="A120" s="275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7"/>
    </row>
    <row r="121" spans="1:104" ht="13.15" customHeight="1">
      <c r="A121" s="275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7"/>
    </row>
    <row r="122" spans="1:104" ht="13.15" customHeight="1">
      <c r="A122" s="275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7"/>
    </row>
    <row r="123" spans="1:104" ht="13.15" customHeight="1">
      <c r="A123" s="275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7"/>
    </row>
    <row r="124" spans="1:104" ht="13.15" customHeight="1">
      <c r="A124" s="275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7"/>
    </row>
    <row r="125" spans="1:104" ht="13.15" customHeight="1">
      <c r="A125" s="275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7"/>
    </row>
    <row r="126" spans="1:104" ht="13.15" customHeight="1">
      <c r="A126" s="275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7"/>
    </row>
    <row r="127" spans="1:104" ht="13.15" customHeight="1">
      <c r="A127" s="275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7"/>
    </row>
    <row r="128" spans="1:104" ht="13.15" customHeight="1">
      <c r="A128" s="275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7"/>
    </row>
    <row r="129" spans="1:104" ht="13.15" customHeight="1">
      <c r="A129" s="275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7"/>
    </row>
    <row r="130" spans="1:104" ht="13.15" customHeight="1">
      <c r="A130" s="275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7"/>
    </row>
    <row r="131" spans="1:104" ht="13.15" customHeight="1">
      <c r="A131" s="27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7"/>
    </row>
    <row r="132" spans="1:104" ht="13.15" customHeight="1">
      <c r="A132" s="275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7"/>
    </row>
    <row r="133" spans="1:104" ht="13.15" customHeight="1">
      <c r="A133" s="275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7"/>
    </row>
    <row r="134" spans="1:104" ht="13.15" customHeight="1">
      <c r="A134" s="275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7"/>
    </row>
    <row r="135" spans="1:104" ht="13.15" customHeight="1">
      <c r="A135" s="27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7"/>
    </row>
    <row r="136" spans="1:104" ht="13.15" customHeight="1">
      <c r="A136" s="275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7"/>
    </row>
    <row r="137" spans="1:104" ht="13.15" customHeight="1">
      <c r="A137" s="275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7"/>
    </row>
    <row r="138" spans="1:104" ht="13.15" customHeight="1">
      <c r="A138" s="275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7"/>
    </row>
    <row r="139" spans="1:104" ht="13.15" customHeight="1">
      <c r="A139" s="275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7"/>
    </row>
    <row r="140" spans="1:104" ht="13.15" customHeight="1">
      <c r="A140" s="275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7"/>
    </row>
    <row r="141" spans="1:104" ht="13.15" customHeight="1">
      <c r="A141" s="275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7"/>
    </row>
    <row r="142" spans="1:104" ht="13.15" customHeight="1">
      <c r="A142" s="275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7"/>
    </row>
    <row r="143" spans="1:104" ht="13.15" customHeight="1">
      <c r="A143" s="275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7"/>
    </row>
    <row r="144" spans="1:104" ht="13.15" customHeight="1">
      <c r="A144" s="275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7"/>
    </row>
    <row r="145" spans="1:104" ht="13.15" customHeight="1">
      <c r="A145" s="275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7"/>
    </row>
    <row r="146" spans="1:104" ht="13.15" customHeight="1">
      <c r="A146" s="275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7"/>
    </row>
    <row r="147" spans="1:104" ht="13.15" customHeight="1">
      <c r="A147" s="275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7"/>
    </row>
    <row r="148" spans="1:104" ht="13.15" customHeight="1">
      <c r="A148" s="275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7"/>
    </row>
    <row r="149" spans="1:104" ht="13.15" customHeight="1">
      <c r="A149" s="275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7"/>
    </row>
    <row r="150" spans="1:104" ht="13.15" customHeight="1">
      <c r="A150" s="275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7"/>
    </row>
    <row r="151" spans="1:104" ht="13.15" customHeight="1">
      <c r="A151" s="275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7"/>
    </row>
    <row r="152" spans="1:104" ht="13.15" customHeight="1">
      <c r="A152" s="275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7"/>
    </row>
    <row r="153" spans="1:104" ht="13.15" customHeight="1">
      <c r="A153" s="275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7"/>
    </row>
    <row r="154" spans="1:104" ht="13.15" customHeight="1">
      <c r="A154" s="275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7"/>
    </row>
    <row r="155" spans="1:104" ht="13.15" customHeight="1">
      <c r="A155" s="275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7"/>
    </row>
    <row r="156" spans="1:104" ht="13.15" customHeight="1">
      <c r="A156" s="275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7"/>
    </row>
    <row r="157" spans="1:104" ht="13.15" customHeight="1">
      <c r="A157" s="275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7"/>
    </row>
    <row r="158" spans="1:104" ht="13.15" customHeight="1">
      <c r="A158" s="275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7"/>
    </row>
    <row r="159" spans="1:104" ht="13.15" customHeight="1">
      <c r="A159" s="281"/>
      <c r="B159" s="282"/>
      <c r="C159" s="282"/>
      <c r="D159" s="282"/>
      <c r="E159" s="282"/>
      <c r="F159" s="282"/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R159" s="282"/>
      <c r="S159" s="282"/>
      <c r="T159" s="282"/>
      <c r="U159" s="282"/>
      <c r="V159" s="282"/>
      <c r="W159" s="282"/>
      <c r="X159" s="282"/>
      <c r="Y159" s="282"/>
      <c r="Z159" s="282"/>
      <c r="AA159" s="282"/>
      <c r="AB159" s="282"/>
      <c r="AC159" s="282"/>
      <c r="AD159" s="282"/>
      <c r="AE159" s="282"/>
      <c r="AF159" s="282"/>
      <c r="AG159" s="282"/>
      <c r="AH159" s="282"/>
      <c r="AI159" s="282"/>
      <c r="AJ159" s="282"/>
      <c r="AK159" s="282"/>
      <c r="AL159" s="282"/>
      <c r="AM159" s="282"/>
      <c r="AN159" s="282"/>
      <c r="AO159" s="282"/>
      <c r="AP159" s="282"/>
      <c r="AQ159" s="282"/>
      <c r="AR159" s="282"/>
      <c r="AS159" s="282"/>
      <c r="AT159" s="282"/>
      <c r="AU159" s="282"/>
      <c r="AV159" s="282"/>
      <c r="AW159" s="282"/>
      <c r="AX159" s="282"/>
      <c r="AY159" s="282"/>
      <c r="AZ159" s="282"/>
      <c r="BA159" s="282"/>
      <c r="BB159" s="282"/>
      <c r="BC159" s="282"/>
      <c r="BD159" s="282"/>
      <c r="BE159" s="282"/>
      <c r="BF159" s="282"/>
      <c r="BG159" s="282"/>
      <c r="BH159" s="282"/>
      <c r="BI159" s="282"/>
      <c r="BJ159" s="282"/>
      <c r="BK159" s="282"/>
      <c r="BL159" s="282"/>
      <c r="BM159" s="282"/>
      <c r="BN159" s="282"/>
      <c r="BO159" s="282"/>
      <c r="BP159" s="282"/>
      <c r="BQ159" s="282"/>
      <c r="BR159" s="282"/>
      <c r="BS159" s="282"/>
      <c r="BT159" s="282"/>
      <c r="BU159" s="282"/>
      <c r="BV159" s="282"/>
      <c r="BW159" s="282"/>
      <c r="BX159" s="282"/>
      <c r="BY159" s="282"/>
      <c r="BZ159" s="282"/>
      <c r="CA159" s="282"/>
      <c r="CB159" s="282"/>
      <c r="CC159" s="282"/>
      <c r="CD159" s="282"/>
      <c r="CE159" s="282"/>
      <c r="CF159" s="282"/>
      <c r="CG159" s="282"/>
      <c r="CH159" s="282"/>
      <c r="CI159" s="282"/>
      <c r="CJ159" s="282"/>
      <c r="CK159" s="282"/>
      <c r="CL159" s="282"/>
      <c r="CM159" s="282"/>
      <c r="CN159" s="282"/>
      <c r="CO159" s="282"/>
      <c r="CP159" s="282"/>
      <c r="CQ159" s="282"/>
      <c r="CR159" s="282"/>
      <c r="CS159" s="282"/>
      <c r="CT159" s="282"/>
      <c r="CU159" s="282"/>
      <c r="CV159" s="282"/>
      <c r="CW159" s="282"/>
      <c r="CX159" s="282"/>
      <c r="CY159" s="282"/>
      <c r="CZ159" s="283"/>
    </row>
  </sheetData>
  <mergeCells count="17">
    <mergeCell ref="D11:E11"/>
    <mergeCell ref="L2:Y2"/>
    <mergeCell ref="D7:E7"/>
    <mergeCell ref="D9:E9"/>
    <mergeCell ref="D10:E10"/>
    <mergeCell ref="V31:W31"/>
    <mergeCell ref="D12:E12"/>
    <mergeCell ref="AH12:AJ12"/>
    <mergeCell ref="D13:E13"/>
    <mergeCell ref="AE13:AI13"/>
    <mergeCell ref="AI14:AJ14"/>
    <mergeCell ref="T22:U22"/>
    <mergeCell ref="T23:U23"/>
    <mergeCell ref="V25:X25"/>
    <mergeCell ref="R26:X27"/>
    <mergeCell ref="C29:X29"/>
    <mergeCell ref="C30:X30"/>
  </mergeCells>
  <pageMargins left="0" right="0" top="0.98425200000000002" bottom="0.39370100000000002" header="0.23622000000000001" footer="0.23622000000000001"/>
  <pageSetup paperSize="9" scale="55" orientation="landscape" r:id="rId1"/>
  <headerFooter>
    <oddFooter>&amp;C&amp;"Helvetica Neue,Regular"&amp;12&amp;K000000&amp;P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159"/>
  <sheetViews>
    <sheetView view="pageBreakPreview" topLeftCell="A2" zoomScale="60" zoomScaleNormal="55" workbookViewId="0">
      <selection activeCell="I12" sqref="I12"/>
    </sheetView>
  </sheetViews>
  <sheetFormatPr defaultColWidth="8.7109375" defaultRowHeight="13.15" customHeight="1"/>
  <cols>
    <col min="1" max="1" width="1.42578125" style="371" customWidth="1"/>
    <col min="2" max="2" width="25.140625" style="371" customWidth="1"/>
    <col min="3" max="3" width="20.7109375" style="371" customWidth="1"/>
    <col min="4" max="4" width="4" style="371" customWidth="1"/>
    <col min="5" max="5" width="2" style="371" customWidth="1"/>
    <col min="6" max="6" width="20.7109375" style="371" customWidth="1"/>
    <col min="7" max="7" width="4" style="371" customWidth="1"/>
    <col min="8" max="8" width="1.7109375" style="371" customWidth="1"/>
    <col min="9" max="9" width="20.7109375" style="371" customWidth="1"/>
    <col min="10" max="10" width="4" style="371" customWidth="1"/>
    <col min="11" max="11" width="13.7109375" style="371" customWidth="1"/>
    <col min="12" max="12" width="20.7109375" style="371" customWidth="1"/>
    <col min="13" max="13" width="4" style="371" customWidth="1"/>
    <col min="14" max="14" width="1.7109375" style="371" customWidth="1"/>
    <col min="15" max="15" width="20.7109375" style="371" customWidth="1"/>
    <col min="16" max="16" width="4" style="371" customWidth="1"/>
    <col min="17" max="17" width="1.7109375" style="371" customWidth="1"/>
    <col min="18" max="18" width="20.7109375" style="371" customWidth="1"/>
    <col min="19" max="19" width="4" style="371" customWidth="1"/>
    <col min="20" max="20" width="2.140625" style="371" customWidth="1"/>
    <col min="21" max="21" width="20.7109375" style="371" customWidth="1"/>
    <col min="22" max="22" width="4" style="371" customWidth="1"/>
    <col min="23" max="23" width="2.140625" style="371" customWidth="1"/>
    <col min="24" max="24" width="20.7109375" style="371" customWidth="1"/>
    <col min="25" max="25" width="27.5703125" style="371" customWidth="1"/>
    <col min="26" max="29" width="8.7109375" style="371"/>
    <col min="30" max="30" width="25.140625" style="371" customWidth="1"/>
    <col min="31" max="16384" width="8.7109375" style="371"/>
  </cols>
  <sheetData>
    <row r="1" spans="1:104" ht="7.9" customHeight="1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9"/>
    </row>
    <row r="2" spans="1:104" ht="25.15" customHeight="1">
      <c r="A2" s="10"/>
      <c r="B2" s="11"/>
      <c r="C2" s="12"/>
      <c r="D2" s="13" t="s">
        <v>6</v>
      </c>
      <c r="E2" s="12"/>
      <c r="F2" s="12"/>
      <c r="G2" s="12"/>
      <c r="H2" s="12"/>
      <c r="I2" s="12"/>
      <c r="J2" s="12"/>
      <c r="K2" s="14"/>
      <c r="L2" s="397" t="s">
        <v>71</v>
      </c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9"/>
      <c r="Z2" s="15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7"/>
    </row>
    <row r="3" spans="1:104" ht="25.15" customHeight="1">
      <c r="A3" s="10"/>
      <c r="B3" s="18"/>
      <c r="C3" s="19"/>
      <c r="D3" s="20" t="s">
        <v>153</v>
      </c>
      <c r="E3" s="19"/>
      <c r="F3" s="19"/>
      <c r="G3" s="19"/>
      <c r="H3" s="19"/>
      <c r="I3" s="19"/>
      <c r="J3" s="19"/>
      <c r="K3" s="21"/>
      <c r="L3" s="22" t="s">
        <v>8</v>
      </c>
      <c r="M3" s="23" t="s">
        <v>158</v>
      </c>
      <c r="N3" s="24"/>
      <c r="O3" s="24"/>
      <c r="P3" s="25"/>
      <c r="Q3" s="25"/>
      <c r="R3" s="25"/>
      <c r="S3" s="24"/>
      <c r="T3" s="24"/>
      <c r="U3" s="24"/>
      <c r="V3" s="26"/>
      <c r="W3" s="26"/>
      <c r="X3" s="26"/>
      <c r="Y3" s="27"/>
      <c r="Z3" s="15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7"/>
    </row>
    <row r="4" spans="1:104" ht="25.15" customHeight="1">
      <c r="A4" s="10"/>
      <c r="B4" s="28"/>
      <c r="C4" s="29"/>
      <c r="D4" s="20" t="s">
        <v>154</v>
      </c>
      <c r="E4" s="30"/>
      <c r="F4" s="30"/>
      <c r="G4" s="30"/>
      <c r="H4" s="30"/>
      <c r="I4" s="30"/>
      <c r="J4" s="30"/>
      <c r="K4" s="31"/>
      <c r="L4" s="32" t="s">
        <v>10</v>
      </c>
      <c r="M4" s="33" t="s">
        <v>11</v>
      </c>
      <c r="N4" s="34"/>
      <c r="O4" s="34"/>
      <c r="P4" s="34"/>
      <c r="Q4" s="35"/>
      <c r="R4" s="36"/>
      <c r="S4" s="37"/>
      <c r="T4" s="37"/>
      <c r="U4" s="37"/>
      <c r="V4" s="38"/>
      <c r="W4" s="38"/>
      <c r="X4" s="38"/>
      <c r="Y4" s="39"/>
      <c r="Z4" s="1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7"/>
    </row>
    <row r="5" spans="1:104" ht="25.15" customHeight="1">
      <c r="A5" s="10"/>
      <c r="B5" s="28"/>
      <c r="C5" s="40"/>
      <c r="D5" s="41"/>
      <c r="E5" s="30"/>
      <c r="F5" s="30"/>
      <c r="G5" s="30"/>
      <c r="H5" s="30"/>
      <c r="I5" s="30"/>
      <c r="J5" s="30"/>
      <c r="K5" s="31"/>
      <c r="L5" s="42"/>
      <c r="M5" s="16"/>
      <c r="N5" s="16"/>
      <c r="O5" s="402" t="s">
        <v>155</v>
      </c>
      <c r="P5" s="403"/>
      <c r="Q5" s="403"/>
      <c r="R5" s="403"/>
      <c r="S5" s="37"/>
      <c r="T5" s="37"/>
      <c r="U5" s="37"/>
      <c r="V5" s="38"/>
      <c r="W5" s="38"/>
      <c r="X5" s="38"/>
      <c r="Y5" s="39"/>
      <c r="Z5" s="15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7"/>
    </row>
    <row r="6" spans="1:104" ht="25.15" customHeight="1">
      <c r="A6" s="10"/>
      <c r="B6" s="43"/>
      <c r="C6" s="44"/>
      <c r="D6" s="44"/>
      <c r="E6" s="44"/>
      <c r="F6" s="44"/>
      <c r="G6" s="44"/>
      <c r="H6" s="44"/>
      <c r="I6" s="44"/>
      <c r="J6" s="44"/>
      <c r="K6" s="45"/>
      <c r="L6" s="46" t="s">
        <v>13</v>
      </c>
      <c r="M6" s="47"/>
      <c r="N6" s="47"/>
      <c r="O6" s="47"/>
      <c r="P6" s="47"/>
      <c r="Q6" s="47"/>
      <c r="R6" s="47"/>
      <c r="S6" s="48"/>
      <c r="T6" s="48"/>
      <c r="U6" s="49"/>
      <c r="V6" s="48"/>
      <c r="W6" s="48"/>
      <c r="X6" s="48"/>
      <c r="Y6" s="50"/>
      <c r="Z6" s="15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7"/>
    </row>
    <row r="7" spans="1:104" ht="19.899999999999999" customHeight="1">
      <c r="A7" s="10"/>
      <c r="B7" s="51" t="s">
        <v>14</v>
      </c>
      <c r="C7" s="51" t="s">
        <v>15</v>
      </c>
      <c r="D7" s="400" t="s">
        <v>16</v>
      </c>
      <c r="E7" s="401"/>
      <c r="F7" s="52" t="s">
        <v>17</v>
      </c>
      <c r="G7" s="53"/>
      <c r="H7" s="53"/>
      <c r="I7" s="53"/>
      <c r="J7" s="53"/>
      <c r="K7" s="54"/>
      <c r="L7" s="52" t="s">
        <v>18</v>
      </c>
      <c r="M7" s="55"/>
      <c r="N7" s="56" t="s">
        <v>15</v>
      </c>
      <c r="O7" s="57"/>
      <c r="P7" s="51" t="s">
        <v>16</v>
      </c>
      <c r="Q7" s="58" t="s">
        <v>19</v>
      </c>
      <c r="R7" s="59"/>
      <c r="S7" s="60"/>
      <c r="T7" s="55"/>
      <c r="U7" s="51" t="s">
        <v>15</v>
      </c>
      <c r="V7" s="51" t="s">
        <v>16</v>
      </c>
      <c r="W7" s="61" t="s">
        <v>17</v>
      </c>
      <c r="X7" s="62"/>
      <c r="Y7" s="55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7"/>
    </row>
    <row r="8" spans="1:104" ht="19.899999999999999" customHeight="1">
      <c r="A8" s="10"/>
      <c r="B8" s="63" t="s">
        <v>20</v>
      </c>
      <c r="C8" s="64"/>
      <c r="D8" s="65"/>
      <c r="E8" s="66"/>
      <c r="F8" s="65"/>
      <c r="G8" s="67"/>
      <c r="H8" s="67"/>
      <c r="I8" s="68"/>
      <c r="J8" s="67"/>
      <c r="K8" s="69"/>
      <c r="L8" s="70"/>
      <c r="M8" s="71"/>
      <c r="N8" s="70"/>
      <c r="O8" s="69"/>
      <c r="P8" s="64"/>
      <c r="Q8" s="72" t="s">
        <v>21</v>
      </c>
      <c r="R8" s="73"/>
      <c r="S8" s="74"/>
      <c r="T8" s="71"/>
      <c r="U8" s="75"/>
      <c r="V8" s="64"/>
      <c r="W8" s="70"/>
      <c r="X8" s="74"/>
      <c r="Y8" s="71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7"/>
    </row>
    <row r="9" spans="1:104" ht="30" customHeight="1">
      <c r="A9" s="10"/>
      <c r="B9" s="76" t="s">
        <v>22</v>
      </c>
      <c r="C9" s="77">
        <v>1.5</v>
      </c>
      <c r="D9" s="381" t="s">
        <v>16</v>
      </c>
      <c r="E9" s="382"/>
      <c r="F9" s="78" t="s">
        <v>23</v>
      </c>
      <c r="G9" s="79"/>
      <c r="H9" s="79"/>
      <c r="I9" s="80"/>
      <c r="J9" s="79"/>
      <c r="K9" s="81"/>
      <c r="L9" s="82" t="s">
        <v>24</v>
      </c>
      <c r="M9" s="83"/>
      <c r="N9" s="84"/>
      <c r="O9" s="85">
        <v>0.65</v>
      </c>
      <c r="P9" s="86" t="s">
        <v>16</v>
      </c>
      <c r="Q9" s="87" t="s">
        <v>25</v>
      </c>
      <c r="R9" s="79"/>
      <c r="S9" s="79"/>
      <c r="T9" s="81"/>
      <c r="U9" s="88">
        <v>0.15</v>
      </c>
      <c r="V9" s="86" t="s">
        <v>16</v>
      </c>
      <c r="W9" s="87" t="s">
        <v>26</v>
      </c>
      <c r="X9" s="89"/>
      <c r="Y9" s="81"/>
      <c r="Z9" s="1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7"/>
    </row>
    <row r="10" spans="1:104" ht="30" customHeight="1">
      <c r="A10" s="10"/>
      <c r="B10" s="76" t="s">
        <v>27</v>
      </c>
      <c r="C10" s="77">
        <v>3.5</v>
      </c>
      <c r="D10" s="381" t="s">
        <v>16</v>
      </c>
      <c r="E10" s="382"/>
      <c r="F10" s="78" t="s">
        <v>23</v>
      </c>
      <c r="G10" s="79"/>
      <c r="H10" s="79"/>
      <c r="I10" s="79"/>
      <c r="J10" s="79"/>
      <c r="K10" s="81"/>
      <c r="L10" s="82" t="s">
        <v>28</v>
      </c>
      <c r="M10" s="83"/>
      <c r="N10" s="84"/>
      <c r="O10" s="85">
        <v>3</v>
      </c>
      <c r="P10" s="86" t="s">
        <v>16</v>
      </c>
      <c r="Q10" s="87" t="s">
        <v>29</v>
      </c>
      <c r="R10" s="79"/>
      <c r="S10" s="79"/>
      <c r="T10" s="81"/>
      <c r="U10" s="88">
        <v>0.15</v>
      </c>
      <c r="V10" s="86" t="s">
        <v>16</v>
      </c>
      <c r="W10" s="87" t="s">
        <v>26</v>
      </c>
      <c r="X10" s="89"/>
      <c r="Y10" s="81"/>
      <c r="Z10" s="15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7"/>
    </row>
    <row r="11" spans="1:104" ht="30" customHeight="1">
      <c r="A11" s="10"/>
      <c r="B11" s="76" t="s">
        <v>18</v>
      </c>
      <c r="C11" s="88">
        <f>SUM(O9:O12)</f>
        <v>3.65</v>
      </c>
      <c r="D11" s="381" t="s">
        <v>16</v>
      </c>
      <c r="E11" s="382"/>
      <c r="F11" s="78" t="s">
        <v>30</v>
      </c>
      <c r="G11" s="79"/>
      <c r="H11" s="79"/>
      <c r="I11" s="79"/>
      <c r="J11" s="79"/>
      <c r="K11" s="81"/>
      <c r="L11" s="82" t="s">
        <v>31</v>
      </c>
      <c r="M11" s="90"/>
      <c r="N11" s="84"/>
      <c r="O11" s="85">
        <v>0</v>
      </c>
      <c r="P11" s="86" t="s">
        <v>16</v>
      </c>
      <c r="Q11" s="87" t="s">
        <v>32</v>
      </c>
      <c r="R11" s="91"/>
      <c r="S11" s="79"/>
      <c r="T11" s="81"/>
      <c r="U11" s="88">
        <v>0.56000000000000005</v>
      </c>
      <c r="V11" s="86" t="s">
        <v>16</v>
      </c>
      <c r="W11" s="87" t="s">
        <v>26</v>
      </c>
      <c r="X11" s="89"/>
      <c r="Y11" s="81"/>
      <c r="Z11" s="15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7"/>
    </row>
    <row r="12" spans="1:104" ht="30" customHeight="1">
      <c r="A12" s="10"/>
      <c r="B12" s="76" t="s">
        <v>33</v>
      </c>
      <c r="C12" s="88">
        <f>((U25^V25)-1)*100</f>
        <v>1.0629014979341989</v>
      </c>
      <c r="D12" s="381" t="s">
        <v>16</v>
      </c>
      <c r="E12" s="382"/>
      <c r="F12" s="78" t="s">
        <v>23</v>
      </c>
      <c r="G12" s="79"/>
      <c r="H12" s="79"/>
      <c r="I12" s="79"/>
      <c r="J12" s="79"/>
      <c r="K12" s="81"/>
      <c r="L12" s="82" t="s">
        <v>34</v>
      </c>
      <c r="M12" s="90"/>
      <c r="N12" s="84"/>
      <c r="O12" s="85">
        <v>0</v>
      </c>
      <c r="P12" s="96"/>
      <c r="Q12" s="94"/>
      <c r="R12" s="79"/>
      <c r="S12" s="79"/>
      <c r="T12" s="81"/>
      <c r="U12" s="95"/>
      <c r="V12" s="96"/>
      <c r="W12" s="94"/>
      <c r="X12" s="89"/>
      <c r="Y12" s="81"/>
      <c r="Z12" s="15"/>
      <c r="AA12" s="16"/>
      <c r="AB12" s="16"/>
      <c r="AC12" s="16"/>
      <c r="AD12" s="16"/>
      <c r="AE12" s="16"/>
      <c r="AF12" s="16"/>
      <c r="AG12" s="16"/>
      <c r="AH12" s="383"/>
      <c r="AI12" s="383"/>
      <c r="AJ12" s="383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7"/>
    </row>
    <row r="13" spans="1:104" ht="30" customHeight="1">
      <c r="A13" s="10"/>
      <c r="B13" s="97" t="s">
        <v>35</v>
      </c>
      <c r="C13" s="88">
        <f>SUM(U9:U11)</f>
        <v>0.8600000000000001</v>
      </c>
      <c r="D13" s="381" t="s">
        <v>16</v>
      </c>
      <c r="E13" s="382"/>
      <c r="F13" s="78" t="s">
        <v>23</v>
      </c>
      <c r="G13" s="79"/>
      <c r="H13" s="79"/>
      <c r="I13" s="79"/>
      <c r="J13" s="79"/>
      <c r="K13" s="81"/>
      <c r="L13" s="98"/>
      <c r="M13" s="99"/>
      <c r="N13" s="100"/>
      <c r="O13" s="101"/>
      <c r="P13" s="96"/>
      <c r="Q13" s="87" t="s">
        <v>36</v>
      </c>
      <c r="R13" s="79"/>
      <c r="S13" s="79"/>
      <c r="T13" s="81"/>
      <c r="U13" s="102">
        <v>20</v>
      </c>
      <c r="V13" s="96"/>
      <c r="W13" s="94"/>
      <c r="X13" s="89"/>
      <c r="Y13" s="81"/>
      <c r="Z13" s="15"/>
      <c r="AA13" s="16"/>
      <c r="AB13" s="16"/>
      <c r="AC13" s="16"/>
      <c r="AD13" s="103"/>
      <c r="AE13" s="384"/>
      <c r="AF13" s="384"/>
      <c r="AG13" s="384"/>
      <c r="AH13" s="384"/>
      <c r="AI13" s="384"/>
      <c r="AJ13" s="104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7"/>
    </row>
    <row r="14" spans="1:104" ht="30" customHeight="1">
      <c r="A14" s="10"/>
      <c r="B14" s="105"/>
      <c r="C14" s="106"/>
      <c r="D14" s="107"/>
      <c r="E14" s="108"/>
      <c r="F14" s="109"/>
      <c r="G14" s="110"/>
      <c r="H14" s="110"/>
      <c r="I14" s="110"/>
      <c r="J14" s="110"/>
      <c r="K14" s="111"/>
      <c r="L14" s="112"/>
      <c r="M14" s="113"/>
      <c r="N14" s="114"/>
      <c r="O14" s="115"/>
      <c r="P14" s="116"/>
      <c r="Q14" s="117" t="s">
        <v>37</v>
      </c>
      <c r="R14" s="110"/>
      <c r="S14" s="110"/>
      <c r="T14" s="111"/>
      <c r="U14" s="118">
        <v>14.25</v>
      </c>
      <c r="V14" s="119" t="s">
        <v>16</v>
      </c>
      <c r="W14" s="120"/>
      <c r="X14" s="121"/>
      <c r="Y14" s="111"/>
      <c r="Z14" s="15"/>
      <c r="AA14" s="16"/>
      <c r="AB14" s="16"/>
      <c r="AC14" s="16"/>
      <c r="AD14" s="16"/>
      <c r="AE14" s="16"/>
      <c r="AF14" s="16"/>
      <c r="AG14" s="16"/>
      <c r="AH14" s="16"/>
      <c r="AI14" s="385"/>
      <c r="AJ14" s="385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7"/>
    </row>
    <row r="15" spans="1:104" ht="30" customHeight="1">
      <c r="A15" s="10"/>
      <c r="B15" s="122" t="s">
        <v>38</v>
      </c>
      <c r="C15" s="123" t="s">
        <v>20</v>
      </c>
      <c r="D15" s="124" t="s">
        <v>39</v>
      </c>
      <c r="E15" s="62"/>
      <c r="F15" s="125" t="s">
        <v>40</v>
      </c>
      <c r="G15" s="126"/>
      <c r="H15" s="126"/>
      <c r="I15" s="127" t="s">
        <v>41</v>
      </c>
      <c r="J15" s="125" t="s">
        <v>42</v>
      </c>
      <c r="K15" s="128"/>
      <c r="L15" s="125" t="s">
        <v>43</v>
      </c>
      <c r="M15" s="125" t="s">
        <v>42</v>
      </c>
      <c r="N15" s="128"/>
      <c r="O15" s="125" t="s">
        <v>44</v>
      </c>
      <c r="P15" s="129" t="s">
        <v>45</v>
      </c>
      <c r="Q15" s="130"/>
      <c r="R15" s="131">
        <v>1</v>
      </c>
      <c r="S15" s="130"/>
      <c r="T15" s="130"/>
      <c r="U15" s="132"/>
      <c r="V15" s="132"/>
      <c r="W15" s="132"/>
      <c r="X15" s="132"/>
      <c r="Y15" s="133"/>
      <c r="Z15" s="15"/>
      <c r="AA15" s="16"/>
      <c r="AB15" s="16"/>
      <c r="AC15" s="16"/>
      <c r="AD15" s="134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7"/>
    </row>
    <row r="16" spans="1:104" ht="30" customHeight="1">
      <c r="A16" s="10"/>
      <c r="B16" s="135"/>
      <c r="C16" s="136"/>
      <c r="D16" s="137"/>
      <c r="E16" s="138"/>
      <c r="F16" s="139"/>
      <c r="G16" s="140"/>
      <c r="H16" s="139"/>
      <c r="I16" s="127" t="s">
        <v>46</v>
      </c>
      <c r="J16" s="140"/>
      <c r="K16" s="139"/>
      <c r="L16" s="139"/>
      <c r="M16" s="140"/>
      <c r="N16" s="139"/>
      <c r="O16" s="139"/>
      <c r="P16" s="141"/>
      <c r="Q16" s="142"/>
      <c r="R16" s="142"/>
      <c r="S16" s="141"/>
      <c r="T16" s="142"/>
      <c r="U16" s="143"/>
      <c r="V16" s="144"/>
      <c r="W16" s="145"/>
      <c r="X16" s="146"/>
      <c r="Y16" s="147"/>
      <c r="Z16" s="15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7"/>
    </row>
    <row r="17" spans="1:104" ht="30" customHeight="1">
      <c r="A17" s="10"/>
      <c r="B17" s="148"/>
      <c r="C17" s="149"/>
      <c r="D17" s="150"/>
      <c r="E17" s="151"/>
      <c r="F17" s="149"/>
      <c r="G17" s="150"/>
      <c r="H17" s="151"/>
      <c r="I17" s="152"/>
      <c r="J17" s="150"/>
      <c r="K17" s="151"/>
      <c r="L17" s="152"/>
      <c r="M17" s="150"/>
      <c r="N17" s="151"/>
      <c r="O17" s="152"/>
      <c r="P17" s="150"/>
      <c r="Q17" s="151"/>
      <c r="R17" s="153"/>
      <c r="S17" s="154"/>
      <c r="T17" s="155"/>
      <c r="U17" s="156"/>
      <c r="V17" s="157"/>
      <c r="W17" s="158"/>
      <c r="X17" s="159"/>
      <c r="Y17" s="160"/>
      <c r="Z17" s="15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7"/>
    </row>
    <row r="18" spans="1:104" ht="30" customHeight="1">
      <c r="A18" s="10"/>
      <c r="B18" s="161"/>
      <c r="C18" s="162" t="s">
        <v>47</v>
      </c>
      <c r="D18" s="163"/>
      <c r="E18" s="164" t="s">
        <v>48</v>
      </c>
      <c r="F18" s="165">
        <v>1</v>
      </c>
      <c r="G18" s="164" t="s">
        <v>49</v>
      </c>
      <c r="H18" s="166"/>
      <c r="I18" s="165">
        <f>(C9+C13)/100</f>
        <v>2.3600000000000003E-2</v>
      </c>
      <c r="J18" s="164" t="s">
        <v>50</v>
      </c>
      <c r="K18" s="164" t="s">
        <v>48</v>
      </c>
      <c r="L18" s="165">
        <f>1+C12/100</f>
        <v>1.010629014979342</v>
      </c>
      <c r="M18" s="164" t="s">
        <v>50</v>
      </c>
      <c r="N18" s="164" t="s">
        <v>48</v>
      </c>
      <c r="O18" s="165">
        <f>1+C10/100</f>
        <v>1.0349999999999999</v>
      </c>
      <c r="P18" s="164" t="s">
        <v>50</v>
      </c>
      <c r="Q18" s="167" t="s">
        <v>45</v>
      </c>
      <c r="R18" s="168">
        <v>1</v>
      </c>
      <c r="S18" s="169"/>
      <c r="T18" s="170"/>
      <c r="U18" s="171"/>
      <c r="V18" s="172"/>
      <c r="W18" s="173"/>
      <c r="X18" s="174"/>
      <c r="Y18" s="175"/>
      <c r="Z18" s="15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7"/>
    </row>
    <row r="19" spans="1:104" ht="30" customHeight="1">
      <c r="A19" s="10"/>
      <c r="B19" s="161"/>
      <c r="C19" s="176"/>
      <c r="D19" s="177" t="s">
        <v>51</v>
      </c>
      <c r="E19" s="177" t="s">
        <v>45</v>
      </c>
      <c r="F19" s="178">
        <f>O9/100</f>
        <v>6.5000000000000006E-3</v>
      </c>
      <c r="G19" s="177" t="s">
        <v>45</v>
      </c>
      <c r="H19" s="179"/>
      <c r="I19" s="178">
        <f>O10/100</f>
        <v>0.03</v>
      </c>
      <c r="J19" s="177" t="s">
        <v>45</v>
      </c>
      <c r="K19" s="179"/>
      <c r="L19" s="178">
        <f>O11/100</f>
        <v>0</v>
      </c>
      <c r="M19" s="177" t="s">
        <v>45</v>
      </c>
      <c r="N19" s="179"/>
      <c r="O19" s="178">
        <f>O12/100</f>
        <v>0</v>
      </c>
      <c r="P19" s="177" t="s">
        <v>50</v>
      </c>
      <c r="Q19" s="180"/>
      <c r="R19" s="181"/>
      <c r="S19" s="182"/>
      <c r="T19" s="183"/>
      <c r="U19" s="171"/>
      <c r="V19" s="172"/>
      <c r="W19" s="173"/>
      <c r="X19" s="174"/>
      <c r="Y19" s="175"/>
      <c r="Z19" s="1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7"/>
    </row>
    <row r="20" spans="1:104" ht="30" customHeight="1">
      <c r="A20" s="10"/>
      <c r="B20" s="184"/>
      <c r="C20" s="185"/>
      <c r="D20" s="186"/>
      <c r="E20" s="186"/>
      <c r="F20" s="185"/>
      <c r="G20" s="186"/>
      <c r="H20" s="186"/>
      <c r="I20" s="187"/>
      <c r="J20" s="188"/>
      <c r="K20" s="189"/>
      <c r="L20" s="190" t="s">
        <v>52</v>
      </c>
      <c r="M20" s="189"/>
      <c r="N20" s="189"/>
      <c r="O20" s="191"/>
      <c r="P20" s="189"/>
      <c r="Q20" s="189"/>
      <c r="R20" s="189"/>
      <c r="S20" s="183"/>
      <c r="T20" s="183"/>
      <c r="U20" s="16"/>
      <c r="V20" s="16"/>
      <c r="W20" s="16"/>
      <c r="X20" s="16"/>
      <c r="Y20" s="175"/>
      <c r="Z20" s="15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7"/>
    </row>
    <row r="21" spans="1:104" ht="30" customHeight="1">
      <c r="A21" s="10"/>
      <c r="B21" s="161"/>
      <c r="C21" s="192" t="s">
        <v>20</v>
      </c>
      <c r="D21" s="193" t="s">
        <v>39</v>
      </c>
      <c r="E21" s="194"/>
      <c r="F21" s="165">
        <f>(F18+I18)*L18*O18</f>
        <v>1.0706866548235043</v>
      </c>
      <c r="G21" s="167" t="s">
        <v>45</v>
      </c>
      <c r="H21" s="195"/>
      <c r="I21" s="196">
        <v>1</v>
      </c>
      <c r="J21" s="197"/>
      <c r="K21" s="183"/>
      <c r="L21" s="198" t="s">
        <v>53</v>
      </c>
      <c r="M21" s="183"/>
      <c r="N21" s="183"/>
      <c r="O21" s="183"/>
      <c r="P21" s="183"/>
      <c r="Q21" s="183"/>
      <c r="R21" s="199"/>
      <c r="S21" s="200"/>
      <c r="T21" s="200"/>
      <c r="U21" s="201"/>
      <c r="V21" s="201"/>
      <c r="W21" s="201"/>
      <c r="X21" s="201"/>
      <c r="Y21" s="175"/>
      <c r="Z21" s="15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7"/>
    </row>
    <row r="22" spans="1:104" ht="30" customHeight="1">
      <c r="A22" s="10"/>
      <c r="B22" s="202"/>
      <c r="C22" s="203"/>
      <c r="D22" s="204"/>
      <c r="E22" s="204"/>
      <c r="F22" s="178">
        <f>1-F19-I19-L19-O19</f>
        <v>0.96350000000000002</v>
      </c>
      <c r="G22" s="204"/>
      <c r="H22" s="204"/>
      <c r="I22" s="205"/>
      <c r="J22" s="206"/>
      <c r="K22" s="35"/>
      <c r="L22" s="198" t="s">
        <v>54</v>
      </c>
      <c r="M22" s="207"/>
      <c r="N22" s="207"/>
      <c r="O22" s="208"/>
      <c r="P22" s="208"/>
      <c r="Q22" s="209"/>
      <c r="R22" s="210" t="s">
        <v>55</v>
      </c>
      <c r="S22" s="211" t="s">
        <v>49</v>
      </c>
      <c r="T22" s="386" t="s">
        <v>37</v>
      </c>
      <c r="U22" s="387"/>
      <c r="V22" s="212" t="s">
        <v>50</v>
      </c>
      <c r="W22" s="213" t="s">
        <v>56</v>
      </c>
      <c r="X22" s="214"/>
      <c r="Y22" s="215"/>
      <c r="Z22" s="15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7"/>
    </row>
    <row r="23" spans="1:104" ht="30" customHeight="1">
      <c r="A23" s="10"/>
      <c r="B23" s="216"/>
      <c r="C23" s="217"/>
      <c r="D23" s="186"/>
      <c r="E23" s="186"/>
      <c r="F23" s="218"/>
      <c r="G23" s="186"/>
      <c r="H23" s="186"/>
      <c r="I23" s="219"/>
      <c r="J23" s="220"/>
      <c r="K23" s="35"/>
      <c r="L23" s="198" t="s">
        <v>57</v>
      </c>
      <c r="M23" s="207"/>
      <c r="N23" s="207"/>
      <c r="O23" s="208"/>
      <c r="P23" s="208"/>
      <c r="Q23" s="209"/>
      <c r="R23" s="221"/>
      <c r="S23" s="222"/>
      <c r="T23" s="388">
        <v>100</v>
      </c>
      <c r="U23" s="389"/>
      <c r="V23" s="223"/>
      <c r="W23" s="223"/>
      <c r="X23" s="224"/>
      <c r="Y23" s="215"/>
      <c r="Z23" s="1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7"/>
    </row>
    <row r="24" spans="1:104" ht="30" customHeight="1">
      <c r="A24" s="10"/>
      <c r="B24" s="202"/>
      <c r="C24" s="225" t="s">
        <v>20</v>
      </c>
      <c r="D24" s="226" t="s">
        <v>39</v>
      </c>
      <c r="E24" s="227"/>
      <c r="F24" s="228">
        <f>F21/F22</f>
        <v>1.1112471767758219</v>
      </c>
      <c r="G24" s="229" t="s">
        <v>45</v>
      </c>
      <c r="H24" s="230"/>
      <c r="I24" s="231">
        <v>1</v>
      </c>
      <c r="J24" s="206"/>
      <c r="K24" s="35"/>
      <c r="L24" s="198" t="s">
        <v>58</v>
      </c>
      <c r="M24" s="207"/>
      <c r="N24" s="207"/>
      <c r="O24" s="208"/>
      <c r="P24" s="208"/>
      <c r="Q24" s="208"/>
      <c r="R24" s="190" t="s">
        <v>52</v>
      </c>
      <c r="S24" s="232"/>
      <c r="T24" s="233"/>
      <c r="U24" s="233"/>
      <c r="V24" s="234"/>
      <c r="W24" s="234"/>
      <c r="X24" s="234"/>
      <c r="Y24" s="235"/>
      <c r="Z24" s="15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7"/>
    </row>
    <row r="25" spans="1:104" ht="30" customHeight="1">
      <c r="A25" s="10"/>
      <c r="B25" s="216"/>
      <c r="C25" s="217"/>
      <c r="D25" s="186"/>
      <c r="E25" s="186"/>
      <c r="F25" s="236"/>
      <c r="G25" s="186"/>
      <c r="H25" s="189"/>
      <c r="I25" s="237"/>
      <c r="J25" s="220"/>
      <c r="K25" s="35"/>
      <c r="L25" s="198" t="s">
        <v>59</v>
      </c>
      <c r="M25" s="207"/>
      <c r="N25" s="207"/>
      <c r="O25" s="208"/>
      <c r="P25" s="208"/>
      <c r="Q25" s="208"/>
      <c r="R25" s="238" t="s">
        <v>60</v>
      </c>
      <c r="S25" s="239" t="s">
        <v>61</v>
      </c>
      <c r="T25" s="240"/>
      <c r="U25" s="241">
        <f>1+U14/100</f>
        <v>1.1425000000000001</v>
      </c>
      <c r="V25" s="390">
        <f>U13/252</f>
        <v>7.9365079365079361E-2</v>
      </c>
      <c r="W25" s="390"/>
      <c r="X25" s="391"/>
      <c r="Y25" s="242"/>
      <c r="Z25" s="15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7"/>
    </row>
    <row r="26" spans="1:104" ht="30" customHeight="1">
      <c r="A26" s="10"/>
      <c r="B26" s="202"/>
      <c r="C26" s="243" t="s">
        <v>62</v>
      </c>
      <c r="D26" s="244" t="s">
        <v>39</v>
      </c>
      <c r="E26" s="245"/>
      <c r="F26" s="246">
        <f>ROUND((F24-I24)*100,1)</f>
        <v>11.1</v>
      </c>
      <c r="G26" s="247" t="s">
        <v>16</v>
      </c>
      <c r="H26" s="182"/>
      <c r="I26" s="248"/>
      <c r="J26" s="220"/>
      <c r="K26" s="35"/>
      <c r="L26" s="198" t="s">
        <v>63</v>
      </c>
      <c r="M26" s="207"/>
      <c r="N26" s="207"/>
      <c r="O26" s="208"/>
      <c r="P26" s="208"/>
      <c r="Q26" s="208"/>
      <c r="R26" s="392" t="s">
        <v>64</v>
      </c>
      <c r="S26" s="393"/>
      <c r="T26" s="393"/>
      <c r="U26" s="393"/>
      <c r="V26" s="393"/>
      <c r="W26" s="393"/>
      <c r="X26" s="393"/>
      <c r="Y26" s="235"/>
      <c r="Z26" s="15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7"/>
    </row>
    <row r="27" spans="1:104" ht="30" customHeight="1">
      <c r="A27" s="10"/>
      <c r="B27" s="249"/>
      <c r="C27" s="250"/>
      <c r="D27" s="250"/>
      <c r="E27" s="250"/>
      <c r="F27" s="251">
        <f>ROUND(((F26/100)+1),4)</f>
        <v>1.111</v>
      </c>
      <c r="G27" s="250"/>
      <c r="H27" s="252"/>
      <c r="I27" s="253"/>
      <c r="J27" s="254"/>
      <c r="K27" s="255"/>
      <c r="L27" s="256" t="s">
        <v>65</v>
      </c>
      <c r="M27" s="257"/>
      <c r="N27" s="257"/>
      <c r="O27" s="258"/>
      <c r="P27" s="258"/>
      <c r="Q27" s="258"/>
      <c r="R27" s="394"/>
      <c r="S27" s="394"/>
      <c r="T27" s="394"/>
      <c r="U27" s="394"/>
      <c r="V27" s="394"/>
      <c r="W27" s="394"/>
      <c r="X27" s="394"/>
      <c r="Y27" s="259"/>
      <c r="Z27" s="1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7"/>
    </row>
    <row r="28" spans="1:104" ht="30" customHeight="1">
      <c r="A28" s="10"/>
      <c r="B28" s="260" t="s">
        <v>66</v>
      </c>
      <c r="C28" s="261" t="s">
        <v>67</v>
      </c>
      <c r="D28" s="262"/>
      <c r="E28" s="262"/>
      <c r="F28" s="262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Q28" s="262"/>
      <c r="R28" s="262"/>
      <c r="S28" s="262"/>
      <c r="T28" s="262"/>
      <c r="U28" s="263"/>
      <c r="V28" s="262"/>
      <c r="W28" s="262"/>
      <c r="X28" s="262"/>
      <c r="Y28" s="264"/>
      <c r="Z28" s="15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7"/>
    </row>
    <row r="29" spans="1:104" ht="30" customHeight="1">
      <c r="A29" s="10"/>
      <c r="B29" s="265"/>
      <c r="C29" s="395" t="s">
        <v>68</v>
      </c>
      <c r="D29" s="396"/>
      <c r="E29" s="396"/>
      <c r="F29" s="396"/>
      <c r="G29" s="396"/>
      <c r="H29" s="396"/>
      <c r="I29" s="396"/>
      <c r="J29" s="396"/>
      <c r="K29" s="396"/>
      <c r="L29" s="396"/>
      <c r="M29" s="396"/>
      <c r="N29" s="396"/>
      <c r="O29" s="396"/>
      <c r="P29" s="396"/>
      <c r="Q29" s="396"/>
      <c r="R29" s="396"/>
      <c r="S29" s="396"/>
      <c r="T29" s="396"/>
      <c r="U29" s="396"/>
      <c r="V29" s="396"/>
      <c r="W29" s="396"/>
      <c r="X29" s="396"/>
      <c r="Y29" s="235"/>
      <c r="Z29" s="15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7"/>
    </row>
    <row r="30" spans="1:104" ht="30" customHeight="1">
      <c r="A30" s="10"/>
      <c r="B30" s="265"/>
      <c r="C30" s="395" t="s">
        <v>69</v>
      </c>
      <c r="D30" s="396"/>
      <c r="E30" s="396"/>
      <c r="F30" s="396"/>
      <c r="G30" s="396"/>
      <c r="H30" s="396"/>
      <c r="I30" s="396"/>
      <c r="J30" s="396"/>
      <c r="K30" s="396"/>
      <c r="L30" s="396"/>
      <c r="M30" s="396"/>
      <c r="N30" s="396"/>
      <c r="O30" s="396"/>
      <c r="P30" s="396"/>
      <c r="Q30" s="396"/>
      <c r="R30" s="396"/>
      <c r="S30" s="396"/>
      <c r="T30" s="396"/>
      <c r="U30" s="396"/>
      <c r="V30" s="396"/>
      <c r="W30" s="396"/>
      <c r="X30" s="396"/>
      <c r="Y30" s="266"/>
      <c r="Z30" s="15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7"/>
    </row>
    <row r="31" spans="1:104" ht="30" customHeight="1">
      <c r="A31" s="10"/>
      <c r="B31" s="265"/>
      <c r="C31" s="35"/>
      <c r="D31" s="267"/>
      <c r="E31" s="267"/>
      <c r="F31" s="267"/>
      <c r="G31" s="267"/>
      <c r="H31" s="267"/>
      <c r="I31" s="267"/>
      <c r="J31" s="267"/>
      <c r="K31" s="267"/>
      <c r="L31" s="267"/>
      <c r="M31" s="267"/>
      <c r="N31" s="267"/>
      <c r="O31" s="267"/>
      <c r="P31" s="268"/>
      <c r="Q31" s="267"/>
      <c r="R31" s="269"/>
      <c r="S31" s="267"/>
      <c r="T31" s="267"/>
      <c r="U31" s="267"/>
      <c r="V31" s="380"/>
      <c r="W31" s="380"/>
      <c r="X31" s="270"/>
      <c r="Y31" s="235"/>
      <c r="Z31" s="1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7"/>
    </row>
    <row r="32" spans="1:104" ht="13.15" customHeight="1">
      <c r="A32" s="10"/>
      <c r="B32" s="1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271"/>
      <c r="Z32" s="15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7"/>
    </row>
    <row r="33" spans="1:104" ht="13.15" customHeight="1">
      <c r="A33" s="10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271"/>
      <c r="Z33" s="15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7"/>
    </row>
    <row r="34" spans="1:104" ht="13.15" customHeight="1">
      <c r="A34" s="10"/>
      <c r="B34" s="15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271"/>
      <c r="Z34" s="15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7"/>
    </row>
    <row r="35" spans="1:104" ht="13.9" customHeight="1">
      <c r="A35" s="10"/>
      <c r="B35" s="272"/>
      <c r="C35" s="273"/>
      <c r="D35" s="273"/>
      <c r="E35" s="273"/>
      <c r="F35" s="273"/>
      <c r="G35" s="273"/>
      <c r="H35" s="273"/>
      <c r="I35" s="273"/>
      <c r="J35" s="273"/>
      <c r="K35" s="273"/>
      <c r="L35" s="273"/>
      <c r="M35" s="273"/>
      <c r="N35" s="273"/>
      <c r="O35" s="273"/>
      <c r="P35" s="273"/>
      <c r="Q35" s="273"/>
      <c r="R35" s="273"/>
      <c r="S35" s="273"/>
      <c r="T35" s="273"/>
      <c r="U35" s="273"/>
      <c r="V35" s="273"/>
      <c r="W35" s="273"/>
      <c r="X35" s="273"/>
      <c r="Y35" s="274"/>
      <c r="Z35" s="15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7"/>
    </row>
    <row r="36" spans="1:104" ht="13.9" customHeight="1">
      <c r="A36" s="275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76"/>
      <c r="R36" s="276"/>
      <c r="S36" s="276"/>
      <c r="T36" s="276"/>
      <c r="U36" s="276"/>
      <c r="V36" s="276"/>
      <c r="W36" s="276"/>
      <c r="X36" s="276"/>
      <c r="Y36" s="27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7"/>
    </row>
    <row r="37" spans="1:104" ht="13.15" customHeight="1">
      <c r="A37" s="275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7"/>
    </row>
    <row r="38" spans="1:104" ht="13.15" customHeight="1">
      <c r="A38" s="275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7"/>
    </row>
    <row r="39" spans="1:104" ht="15" customHeight="1">
      <c r="A39" s="275"/>
      <c r="B39" s="16"/>
      <c r="C39" s="16"/>
      <c r="D39" s="16"/>
      <c r="E39" s="277"/>
      <c r="F39" s="16"/>
      <c r="G39" s="16"/>
      <c r="H39" s="16"/>
      <c r="I39" s="278"/>
      <c r="J39" s="278"/>
      <c r="K39" s="278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7"/>
    </row>
    <row r="40" spans="1:104" ht="15" customHeight="1">
      <c r="A40" s="275"/>
      <c r="B40" s="16"/>
      <c r="C40" s="16"/>
      <c r="D40" s="16"/>
      <c r="E40" s="279"/>
      <c r="F40" s="16"/>
      <c r="G40" s="16"/>
      <c r="H40" s="16"/>
      <c r="I40" s="278"/>
      <c r="J40" s="278"/>
      <c r="K40" s="278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7"/>
    </row>
    <row r="41" spans="1:104" ht="13.15" customHeight="1">
      <c r="A41" s="275"/>
      <c r="B41" s="16"/>
      <c r="C41" s="16"/>
      <c r="D41" s="16"/>
      <c r="E41" s="280"/>
      <c r="F41" s="16"/>
      <c r="G41" s="16"/>
      <c r="H41" s="16"/>
      <c r="I41" s="278"/>
      <c r="J41" s="278"/>
      <c r="K41" s="278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7"/>
    </row>
    <row r="42" spans="1:104" ht="13.15" customHeight="1">
      <c r="A42" s="275"/>
      <c r="B42" s="16"/>
      <c r="C42" s="16"/>
      <c r="D42" s="16"/>
      <c r="E42" s="280"/>
      <c r="F42" s="16"/>
      <c r="G42" s="16"/>
      <c r="H42" s="16"/>
      <c r="I42" s="278"/>
      <c r="J42" s="278"/>
      <c r="K42" s="278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7"/>
    </row>
    <row r="43" spans="1:104" ht="13.15" customHeight="1">
      <c r="A43" s="275"/>
      <c r="B43" s="16"/>
      <c r="C43" s="16"/>
      <c r="D43" s="16"/>
      <c r="E43" s="16"/>
      <c r="F43" s="16"/>
      <c r="G43" s="16"/>
      <c r="H43" s="16"/>
      <c r="I43" s="278"/>
      <c r="J43" s="278"/>
      <c r="K43" s="278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7"/>
    </row>
    <row r="44" spans="1:104" ht="13.15" customHeight="1">
      <c r="A44" s="275"/>
      <c r="B44" s="16"/>
      <c r="C44" s="16"/>
      <c r="D44" s="16"/>
      <c r="E44" s="16"/>
      <c r="F44" s="16"/>
      <c r="G44" s="16"/>
      <c r="H44" s="16"/>
      <c r="I44" s="278"/>
      <c r="J44" s="278"/>
      <c r="K44" s="278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7"/>
    </row>
    <row r="45" spans="1:104" ht="13.15" customHeight="1">
      <c r="A45" s="275"/>
      <c r="B45" s="16"/>
      <c r="C45" s="16"/>
      <c r="D45" s="16"/>
      <c r="E45" s="16"/>
      <c r="F45" s="16"/>
      <c r="G45" s="16"/>
      <c r="H45" s="16"/>
      <c r="I45" s="278"/>
      <c r="J45" s="278"/>
      <c r="K45" s="278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7"/>
    </row>
    <row r="46" spans="1:104" ht="13.15" customHeight="1">
      <c r="A46" s="275"/>
      <c r="B46" s="16"/>
      <c r="C46" s="16"/>
      <c r="D46" s="16"/>
      <c r="E46" s="16"/>
      <c r="F46" s="16"/>
      <c r="G46" s="16"/>
      <c r="H46" s="16"/>
      <c r="I46" s="278"/>
      <c r="J46" s="278"/>
      <c r="K46" s="278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7"/>
    </row>
    <row r="47" spans="1:104" ht="13.15" customHeight="1">
      <c r="A47" s="27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7"/>
    </row>
    <row r="48" spans="1:104" ht="13.15" customHeight="1">
      <c r="A48" s="275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7"/>
    </row>
    <row r="49" spans="1:104" ht="13.15" customHeight="1">
      <c r="A49" s="275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7"/>
    </row>
    <row r="50" spans="1:104" ht="13.15" customHeight="1">
      <c r="A50" s="275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7"/>
    </row>
    <row r="51" spans="1:104" ht="13.15" customHeight="1">
      <c r="A51" s="27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7"/>
    </row>
    <row r="52" spans="1:104" ht="13.15" customHeight="1">
      <c r="A52" s="275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7"/>
    </row>
    <row r="53" spans="1:104" ht="13.15" customHeight="1">
      <c r="A53" s="275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7"/>
    </row>
    <row r="54" spans="1:104" ht="13.15" customHeight="1">
      <c r="A54" s="275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7"/>
    </row>
    <row r="55" spans="1:104" ht="13.15" customHeight="1">
      <c r="A55" s="275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7"/>
    </row>
    <row r="56" spans="1:104" ht="13.15" customHeight="1">
      <c r="A56" s="27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6"/>
      <c r="BL56" s="16"/>
      <c r="BM56" s="16"/>
      <c r="BN56" s="16"/>
      <c r="BO56" s="16"/>
      <c r="BP56" s="16"/>
      <c r="BQ56" s="16"/>
      <c r="BR56" s="16"/>
      <c r="BS56" s="16"/>
      <c r="BT56" s="16"/>
      <c r="BU56" s="16"/>
      <c r="BV56" s="16"/>
      <c r="BW56" s="16"/>
      <c r="BX56" s="16"/>
      <c r="BY56" s="16"/>
      <c r="BZ56" s="16"/>
      <c r="CA56" s="16"/>
      <c r="CB56" s="16"/>
      <c r="CC56" s="16"/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7"/>
    </row>
    <row r="57" spans="1:104" ht="13.15" customHeight="1">
      <c r="A57" s="275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7"/>
    </row>
    <row r="58" spans="1:104" ht="13.15" customHeight="1">
      <c r="A58" s="275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7"/>
    </row>
    <row r="59" spans="1:104" ht="13.15" customHeight="1">
      <c r="A59" s="275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7"/>
    </row>
    <row r="60" spans="1:104" ht="13.15" customHeight="1">
      <c r="A60" s="275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7"/>
    </row>
    <row r="61" spans="1:104" ht="13.15" customHeight="1">
      <c r="A61" s="275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7"/>
    </row>
    <row r="62" spans="1:104" ht="13.15" customHeight="1">
      <c r="A62" s="275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7"/>
    </row>
    <row r="63" spans="1:104" ht="13.15" customHeight="1">
      <c r="A63" s="275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7"/>
    </row>
    <row r="64" spans="1:104" ht="13.15" customHeight="1">
      <c r="A64" s="275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7"/>
    </row>
    <row r="65" spans="1:104" ht="13.15" customHeight="1">
      <c r="A65" s="275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7"/>
    </row>
    <row r="66" spans="1:104" ht="13.15" customHeight="1">
      <c r="A66" s="275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7"/>
    </row>
    <row r="67" spans="1:104" ht="13.15" customHeight="1">
      <c r="A67" s="27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7"/>
    </row>
    <row r="68" spans="1:104" ht="13.15" customHeight="1">
      <c r="A68" s="275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7"/>
    </row>
    <row r="69" spans="1:104" ht="13.15" customHeight="1">
      <c r="A69" s="275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7"/>
    </row>
    <row r="70" spans="1:104" ht="13.15" customHeight="1">
      <c r="A70" s="275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7"/>
    </row>
    <row r="71" spans="1:104" ht="13.15" customHeight="1">
      <c r="A71" s="27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7"/>
    </row>
    <row r="72" spans="1:104" ht="13.15" customHeight="1">
      <c r="A72" s="27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7"/>
    </row>
    <row r="73" spans="1:104" ht="13.15" customHeight="1">
      <c r="A73" s="275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7"/>
    </row>
    <row r="74" spans="1:104" ht="13.15" customHeight="1">
      <c r="A74" s="275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7"/>
    </row>
    <row r="75" spans="1:104" ht="13.15" customHeight="1">
      <c r="A75" s="275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7"/>
    </row>
    <row r="76" spans="1:104" ht="13.15" customHeight="1">
      <c r="A76" s="27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7"/>
    </row>
    <row r="77" spans="1:104" ht="13.15" customHeight="1">
      <c r="A77" s="27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7"/>
    </row>
    <row r="78" spans="1:104" ht="13.15" customHeight="1">
      <c r="A78" s="27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7"/>
    </row>
    <row r="79" spans="1:104" ht="13.15" customHeight="1">
      <c r="A79" s="275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7"/>
    </row>
    <row r="80" spans="1:104" ht="13.15" customHeight="1">
      <c r="A80" s="275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7"/>
    </row>
    <row r="81" spans="1:104" ht="13.15" customHeight="1">
      <c r="A81" s="27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7"/>
    </row>
    <row r="82" spans="1:104" ht="13.15" customHeight="1">
      <c r="A82" s="27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7"/>
    </row>
    <row r="83" spans="1:104" ht="13.15" customHeight="1">
      <c r="A83" s="275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7"/>
    </row>
    <row r="84" spans="1:104" ht="13.15" customHeight="1">
      <c r="A84" s="275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7"/>
    </row>
    <row r="85" spans="1:104" ht="13.15" customHeight="1">
      <c r="A85" s="275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7"/>
    </row>
    <row r="86" spans="1:104" ht="13.15" customHeight="1">
      <c r="A86" s="275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7"/>
    </row>
    <row r="87" spans="1:104" ht="13.15" customHeight="1">
      <c r="A87" s="275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7"/>
    </row>
    <row r="88" spans="1:104" ht="13.15" customHeight="1">
      <c r="A88" s="275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7"/>
    </row>
    <row r="89" spans="1:104" ht="13.15" customHeight="1">
      <c r="A89" s="275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7"/>
    </row>
    <row r="90" spans="1:104" ht="13.15" customHeight="1">
      <c r="A90" s="275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7"/>
    </row>
    <row r="91" spans="1:104" ht="13.15" customHeight="1">
      <c r="A91" s="275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7"/>
    </row>
    <row r="92" spans="1:104" ht="13.15" customHeight="1">
      <c r="A92" s="275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7"/>
    </row>
    <row r="93" spans="1:104" ht="13.15" customHeight="1">
      <c r="A93" s="275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7"/>
    </row>
    <row r="94" spans="1:104" ht="13.15" customHeight="1">
      <c r="A94" s="275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7"/>
    </row>
    <row r="95" spans="1:104" ht="13.15" customHeight="1">
      <c r="A95" s="275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7"/>
    </row>
    <row r="96" spans="1:104" ht="13.15" customHeight="1">
      <c r="A96" s="275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7"/>
    </row>
    <row r="97" spans="1:104" ht="13.15" customHeight="1">
      <c r="A97" s="275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7"/>
    </row>
    <row r="98" spans="1:104" ht="13.15" customHeight="1">
      <c r="A98" s="275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7"/>
    </row>
    <row r="99" spans="1:104" ht="13.15" customHeight="1">
      <c r="A99" s="275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7"/>
    </row>
    <row r="100" spans="1:104" ht="13.15" customHeight="1">
      <c r="A100" s="275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7"/>
    </row>
    <row r="101" spans="1:104" ht="13.15" customHeight="1">
      <c r="A101" s="27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7"/>
    </row>
    <row r="102" spans="1:104" ht="13.15" customHeight="1">
      <c r="A102" s="275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7"/>
    </row>
    <row r="103" spans="1:104" ht="13.15" customHeight="1">
      <c r="A103" s="275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7"/>
    </row>
    <row r="104" spans="1:104" ht="13.15" customHeight="1">
      <c r="A104" s="275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7"/>
    </row>
    <row r="105" spans="1:104" ht="13.15" customHeight="1">
      <c r="A105" s="275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7"/>
    </row>
    <row r="106" spans="1:104" ht="13.15" customHeight="1">
      <c r="A106" s="275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7"/>
    </row>
    <row r="107" spans="1:104" ht="13.15" customHeight="1">
      <c r="A107" s="275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7"/>
    </row>
    <row r="108" spans="1:104" ht="13.15" customHeight="1">
      <c r="A108" s="275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7"/>
    </row>
    <row r="109" spans="1:104" ht="13.15" customHeight="1">
      <c r="A109" s="275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7"/>
    </row>
    <row r="110" spans="1:104" ht="13.15" customHeight="1">
      <c r="A110" s="275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7"/>
    </row>
    <row r="111" spans="1:104" ht="13.15" customHeight="1">
      <c r="A111" s="275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7"/>
    </row>
    <row r="112" spans="1:104" ht="13.15" customHeight="1">
      <c r="A112" s="275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7"/>
    </row>
    <row r="113" spans="1:104" ht="13.15" customHeight="1">
      <c r="A113" s="275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7"/>
    </row>
    <row r="114" spans="1:104" ht="13.15" customHeight="1">
      <c r="A114" s="275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7"/>
    </row>
    <row r="115" spans="1:104" ht="13.15" customHeight="1">
      <c r="A115" s="275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7"/>
    </row>
    <row r="116" spans="1:104" ht="13.15" customHeight="1">
      <c r="A116" s="275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7"/>
    </row>
    <row r="117" spans="1:104" ht="13.15" customHeight="1">
      <c r="A117" s="275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  <c r="BA117" s="16"/>
      <c r="BB117" s="16"/>
      <c r="BC117" s="16"/>
      <c r="BD117" s="16"/>
      <c r="BE117" s="16"/>
      <c r="BF117" s="16"/>
      <c r="BG117" s="16"/>
      <c r="BH117" s="16"/>
      <c r="BI117" s="16"/>
      <c r="BJ117" s="16"/>
      <c r="BK117" s="16"/>
      <c r="BL117" s="16"/>
      <c r="BM117" s="16"/>
      <c r="BN117" s="16"/>
      <c r="BO117" s="16"/>
      <c r="BP117" s="16"/>
      <c r="BQ117" s="16"/>
      <c r="BR117" s="16"/>
      <c r="BS117" s="16"/>
      <c r="BT117" s="16"/>
      <c r="BU117" s="16"/>
      <c r="BV117" s="16"/>
      <c r="BW117" s="16"/>
      <c r="BX117" s="16"/>
      <c r="BY117" s="16"/>
      <c r="BZ117" s="16"/>
      <c r="CA117" s="16"/>
      <c r="CB117" s="16"/>
      <c r="CC117" s="16"/>
      <c r="CD117" s="16"/>
      <c r="CE117" s="16"/>
      <c r="CF117" s="16"/>
      <c r="CG117" s="16"/>
      <c r="CH117" s="16"/>
      <c r="CI117" s="16"/>
      <c r="CJ117" s="16"/>
      <c r="CK117" s="16"/>
      <c r="CL117" s="16"/>
      <c r="CM117" s="16"/>
      <c r="CN117" s="16"/>
      <c r="CO117" s="16"/>
      <c r="CP117" s="16"/>
      <c r="CQ117" s="16"/>
      <c r="CR117" s="16"/>
      <c r="CS117" s="16"/>
      <c r="CT117" s="16"/>
      <c r="CU117" s="16"/>
      <c r="CV117" s="16"/>
      <c r="CW117" s="16"/>
      <c r="CX117" s="16"/>
      <c r="CY117" s="16"/>
      <c r="CZ117" s="17"/>
    </row>
    <row r="118" spans="1:104" ht="13.15" customHeight="1">
      <c r="A118" s="275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7"/>
    </row>
    <row r="119" spans="1:104" ht="13.15" customHeight="1">
      <c r="A119" s="275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7"/>
    </row>
    <row r="120" spans="1:104" ht="13.15" customHeight="1">
      <c r="A120" s="275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7"/>
    </row>
    <row r="121" spans="1:104" ht="13.15" customHeight="1">
      <c r="A121" s="275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7"/>
    </row>
    <row r="122" spans="1:104" ht="13.15" customHeight="1">
      <c r="A122" s="275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7"/>
    </row>
    <row r="123" spans="1:104" ht="13.15" customHeight="1">
      <c r="A123" s="275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7"/>
    </row>
    <row r="124" spans="1:104" ht="13.15" customHeight="1">
      <c r="A124" s="275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7"/>
    </row>
    <row r="125" spans="1:104" ht="13.15" customHeight="1">
      <c r="A125" s="275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7"/>
    </row>
    <row r="126" spans="1:104" ht="13.15" customHeight="1">
      <c r="A126" s="275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7"/>
    </row>
    <row r="127" spans="1:104" ht="13.15" customHeight="1">
      <c r="A127" s="275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7"/>
    </row>
    <row r="128" spans="1:104" ht="13.15" customHeight="1">
      <c r="A128" s="275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7"/>
    </row>
    <row r="129" spans="1:104" ht="13.15" customHeight="1">
      <c r="A129" s="275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7"/>
    </row>
    <row r="130" spans="1:104" ht="13.15" customHeight="1">
      <c r="A130" s="275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7"/>
    </row>
    <row r="131" spans="1:104" ht="13.15" customHeight="1">
      <c r="A131" s="275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7"/>
    </row>
    <row r="132" spans="1:104" ht="13.15" customHeight="1">
      <c r="A132" s="275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7"/>
    </row>
    <row r="133" spans="1:104" ht="13.15" customHeight="1">
      <c r="A133" s="275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7"/>
    </row>
    <row r="134" spans="1:104" ht="13.15" customHeight="1">
      <c r="A134" s="275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7"/>
    </row>
    <row r="135" spans="1:104" ht="13.15" customHeight="1">
      <c r="A135" s="27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7"/>
    </row>
    <row r="136" spans="1:104" ht="13.15" customHeight="1">
      <c r="A136" s="275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7"/>
    </row>
    <row r="137" spans="1:104" ht="13.15" customHeight="1">
      <c r="A137" s="275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7"/>
    </row>
    <row r="138" spans="1:104" ht="13.15" customHeight="1">
      <c r="A138" s="275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7"/>
    </row>
    <row r="139" spans="1:104" ht="13.15" customHeight="1">
      <c r="A139" s="275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7"/>
    </row>
    <row r="140" spans="1:104" ht="13.15" customHeight="1">
      <c r="A140" s="275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7"/>
    </row>
    <row r="141" spans="1:104" ht="13.15" customHeight="1">
      <c r="A141" s="275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7"/>
    </row>
    <row r="142" spans="1:104" ht="13.15" customHeight="1">
      <c r="A142" s="275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7"/>
    </row>
    <row r="143" spans="1:104" ht="13.15" customHeight="1">
      <c r="A143" s="275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7"/>
    </row>
    <row r="144" spans="1:104" ht="13.15" customHeight="1">
      <c r="A144" s="275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7"/>
    </row>
    <row r="145" spans="1:104" ht="13.15" customHeight="1">
      <c r="A145" s="275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7"/>
    </row>
    <row r="146" spans="1:104" ht="13.15" customHeight="1">
      <c r="A146" s="275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7"/>
    </row>
    <row r="147" spans="1:104" ht="13.15" customHeight="1">
      <c r="A147" s="275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7"/>
    </row>
    <row r="148" spans="1:104" ht="13.15" customHeight="1">
      <c r="A148" s="275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7"/>
    </row>
    <row r="149" spans="1:104" ht="13.15" customHeight="1">
      <c r="A149" s="275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7"/>
    </row>
    <row r="150" spans="1:104" ht="13.15" customHeight="1">
      <c r="A150" s="275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7"/>
    </row>
    <row r="151" spans="1:104" ht="13.15" customHeight="1">
      <c r="A151" s="275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7"/>
    </row>
    <row r="152" spans="1:104" ht="13.15" customHeight="1">
      <c r="A152" s="275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7"/>
    </row>
    <row r="153" spans="1:104" ht="13.15" customHeight="1">
      <c r="A153" s="275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7"/>
    </row>
    <row r="154" spans="1:104" ht="13.15" customHeight="1">
      <c r="A154" s="275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7"/>
    </row>
    <row r="155" spans="1:104" ht="13.15" customHeight="1">
      <c r="A155" s="275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7"/>
    </row>
    <row r="156" spans="1:104" ht="13.15" customHeight="1">
      <c r="A156" s="275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7"/>
    </row>
    <row r="157" spans="1:104" ht="13.15" customHeight="1">
      <c r="A157" s="275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7"/>
    </row>
    <row r="158" spans="1:104" ht="13.15" customHeight="1">
      <c r="A158" s="275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7"/>
    </row>
    <row r="159" spans="1:104" ht="13.15" customHeight="1">
      <c r="A159" s="281"/>
      <c r="B159" s="282"/>
      <c r="C159" s="282"/>
      <c r="D159" s="282"/>
      <c r="E159" s="282"/>
      <c r="F159" s="282"/>
      <c r="G159" s="282"/>
      <c r="H159" s="282"/>
      <c r="I159" s="282"/>
      <c r="J159" s="282"/>
      <c r="K159" s="282"/>
      <c r="L159" s="282"/>
      <c r="M159" s="282"/>
      <c r="N159" s="282"/>
      <c r="O159" s="282"/>
      <c r="P159" s="282"/>
      <c r="Q159" s="282"/>
      <c r="R159" s="282"/>
      <c r="S159" s="282"/>
      <c r="T159" s="282"/>
      <c r="U159" s="282"/>
      <c r="V159" s="282"/>
      <c r="W159" s="282"/>
      <c r="X159" s="282"/>
      <c r="Y159" s="282"/>
      <c r="Z159" s="282"/>
      <c r="AA159" s="282"/>
      <c r="AB159" s="282"/>
      <c r="AC159" s="282"/>
      <c r="AD159" s="282"/>
      <c r="AE159" s="282"/>
      <c r="AF159" s="282"/>
      <c r="AG159" s="282"/>
      <c r="AH159" s="282"/>
      <c r="AI159" s="282"/>
      <c r="AJ159" s="282"/>
      <c r="AK159" s="282"/>
      <c r="AL159" s="282"/>
      <c r="AM159" s="282"/>
      <c r="AN159" s="282"/>
      <c r="AO159" s="282"/>
      <c r="AP159" s="282"/>
      <c r="AQ159" s="282"/>
      <c r="AR159" s="282"/>
      <c r="AS159" s="282"/>
      <c r="AT159" s="282"/>
      <c r="AU159" s="282"/>
      <c r="AV159" s="282"/>
      <c r="AW159" s="282"/>
      <c r="AX159" s="282"/>
      <c r="AY159" s="282"/>
      <c r="AZ159" s="282"/>
      <c r="BA159" s="282"/>
      <c r="BB159" s="282"/>
      <c r="BC159" s="282"/>
      <c r="BD159" s="282"/>
      <c r="BE159" s="282"/>
      <c r="BF159" s="282"/>
      <c r="BG159" s="282"/>
      <c r="BH159" s="282"/>
      <c r="BI159" s="282"/>
      <c r="BJ159" s="282"/>
      <c r="BK159" s="282"/>
      <c r="BL159" s="282"/>
      <c r="BM159" s="282"/>
      <c r="BN159" s="282"/>
      <c r="BO159" s="282"/>
      <c r="BP159" s="282"/>
      <c r="BQ159" s="282"/>
      <c r="BR159" s="282"/>
      <c r="BS159" s="282"/>
      <c r="BT159" s="282"/>
      <c r="BU159" s="282"/>
      <c r="BV159" s="282"/>
      <c r="BW159" s="282"/>
      <c r="BX159" s="282"/>
      <c r="BY159" s="282"/>
      <c r="BZ159" s="282"/>
      <c r="CA159" s="282"/>
      <c r="CB159" s="282"/>
      <c r="CC159" s="282"/>
      <c r="CD159" s="282"/>
      <c r="CE159" s="282"/>
      <c r="CF159" s="282"/>
      <c r="CG159" s="282"/>
      <c r="CH159" s="282"/>
      <c r="CI159" s="282"/>
      <c r="CJ159" s="282"/>
      <c r="CK159" s="282"/>
      <c r="CL159" s="282"/>
      <c r="CM159" s="282"/>
      <c r="CN159" s="282"/>
      <c r="CO159" s="282"/>
      <c r="CP159" s="282"/>
      <c r="CQ159" s="282"/>
      <c r="CR159" s="282"/>
      <c r="CS159" s="282"/>
      <c r="CT159" s="282"/>
      <c r="CU159" s="282"/>
      <c r="CV159" s="282"/>
      <c r="CW159" s="282"/>
      <c r="CX159" s="282"/>
      <c r="CY159" s="282"/>
      <c r="CZ159" s="283"/>
    </row>
  </sheetData>
  <mergeCells count="18">
    <mergeCell ref="D11:E11"/>
    <mergeCell ref="L2:Y2"/>
    <mergeCell ref="O5:R5"/>
    <mergeCell ref="D7:E7"/>
    <mergeCell ref="D9:E9"/>
    <mergeCell ref="D10:E10"/>
    <mergeCell ref="V31:W31"/>
    <mergeCell ref="D12:E12"/>
    <mergeCell ref="AH12:AJ12"/>
    <mergeCell ref="D13:E13"/>
    <mergeCell ref="AE13:AI13"/>
    <mergeCell ref="AI14:AJ14"/>
    <mergeCell ref="T22:U22"/>
    <mergeCell ref="T23:U23"/>
    <mergeCell ref="V25:X25"/>
    <mergeCell ref="R26:X27"/>
    <mergeCell ref="C29:X29"/>
    <mergeCell ref="C30:X30"/>
  </mergeCells>
  <pageMargins left="0.51181102362204722" right="0.51181102362204722" top="0.78740157480314965" bottom="0.78740157480314965" header="0.31496062992125984" footer="0.31496062992125984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1"/>
  <sheetViews>
    <sheetView showGridLines="0" topLeftCell="A28" zoomScale="70" zoomScaleNormal="70" workbookViewId="0">
      <selection activeCell="U15" sqref="U15"/>
    </sheetView>
  </sheetViews>
  <sheetFormatPr defaultColWidth="11.42578125" defaultRowHeight="13.15" customHeight="1"/>
  <cols>
    <col min="1" max="1" width="11.42578125" style="294" customWidth="1"/>
    <col min="2" max="2" width="1.42578125" style="294" customWidth="1"/>
    <col min="3" max="3" width="12.42578125" style="294" customWidth="1"/>
    <col min="4" max="4" width="40.42578125" style="294" customWidth="1"/>
    <col min="5" max="5" width="26.42578125" style="294" customWidth="1"/>
    <col min="6" max="6" width="23.28515625" style="294" customWidth="1"/>
    <col min="7" max="7" width="11.42578125" style="294" customWidth="1"/>
    <col min="8" max="8" width="14.28515625" style="294" customWidth="1"/>
    <col min="9" max="9" width="1.42578125" style="294" customWidth="1"/>
    <col min="10" max="10" width="11.42578125" style="294" customWidth="1"/>
    <col min="11" max="11" width="1.42578125" style="294" customWidth="1"/>
    <col min="12" max="12" width="12.42578125" style="294" customWidth="1"/>
    <col min="13" max="13" width="40.140625" style="294" customWidth="1"/>
    <col min="14" max="14" width="26.42578125" style="294" customWidth="1"/>
    <col min="15" max="15" width="25" style="294" customWidth="1"/>
    <col min="16" max="16" width="10.42578125" style="294" customWidth="1"/>
    <col min="17" max="17" width="15.28515625" style="294" customWidth="1"/>
    <col min="18" max="18" width="1.42578125" style="294" customWidth="1"/>
    <col min="19" max="19" width="11.42578125" style="294" customWidth="1"/>
    <col min="20" max="24" width="11.42578125" style="294"/>
    <col min="25" max="25" width="27.5703125" style="294" customWidth="1"/>
    <col min="26" max="16384" width="11.42578125" style="294"/>
  </cols>
  <sheetData>
    <row r="1" spans="1:21" ht="7.9" customHeight="1">
      <c r="A1" s="295"/>
      <c r="B1" s="295"/>
      <c r="C1" s="296"/>
      <c r="D1" s="296"/>
      <c r="E1" s="296"/>
      <c r="F1" s="296"/>
      <c r="G1" s="296"/>
      <c r="H1" s="296"/>
      <c r="I1" s="295"/>
      <c r="J1" s="295"/>
      <c r="K1" s="295"/>
      <c r="L1" s="296"/>
      <c r="M1" s="296"/>
      <c r="N1" s="296"/>
      <c r="O1" s="296"/>
      <c r="P1" s="296"/>
      <c r="Q1" s="296"/>
      <c r="R1" s="295"/>
    </row>
    <row r="2" spans="1:21" ht="15" customHeight="1">
      <c r="A2" s="295"/>
      <c r="B2" s="297"/>
      <c r="C2" s="298"/>
      <c r="D2" s="299"/>
      <c r="E2" s="404" t="s">
        <v>76</v>
      </c>
      <c r="F2" s="405"/>
      <c r="G2" s="405"/>
      <c r="H2" s="406"/>
      <c r="I2" s="300"/>
      <c r="J2" s="295"/>
      <c r="K2" s="297"/>
      <c r="L2" s="301"/>
      <c r="M2" s="299"/>
      <c r="N2" s="404" t="s">
        <v>77</v>
      </c>
      <c r="O2" s="405"/>
      <c r="P2" s="405"/>
      <c r="Q2" s="406"/>
      <c r="R2" s="300"/>
    </row>
    <row r="3" spans="1:21" ht="15" customHeight="1">
      <c r="A3" s="295"/>
      <c r="B3" s="297"/>
      <c r="C3" s="302"/>
      <c r="D3" s="303"/>
      <c r="E3" s="407"/>
      <c r="F3" s="408"/>
      <c r="G3" s="408"/>
      <c r="H3" s="409"/>
      <c r="I3" s="300"/>
      <c r="J3" s="295"/>
      <c r="K3" s="297"/>
      <c r="L3" s="302"/>
      <c r="M3" s="303" t="s">
        <v>159</v>
      </c>
      <c r="N3" s="407"/>
      <c r="O3" s="408"/>
      <c r="P3" s="408"/>
      <c r="Q3" s="409"/>
      <c r="R3" s="300"/>
    </row>
    <row r="4" spans="1:21" ht="13.9" customHeight="1">
      <c r="A4" s="295"/>
      <c r="B4" s="297"/>
      <c r="C4" s="304"/>
      <c r="D4" s="305"/>
      <c r="E4" s="410"/>
      <c r="F4" s="411"/>
      <c r="G4" s="411"/>
      <c r="H4" s="412"/>
      <c r="I4" s="306"/>
      <c r="J4" s="295"/>
      <c r="K4" s="297"/>
      <c r="L4" s="304"/>
      <c r="M4" s="305"/>
      <c r="N4" s="410"/>
      <c r="O4" s="411"/>
      <c r="P4" s="411"/>
      <c r="Q4" s="412"/>
      <c r="R4" s="306"/>
    </row>
    <row r="5" spans="1:21" ht="23.25" customHeight="1">
      <c r="A5" s="295"/>
      <c r="B5" s="297"/>
      <c r="C5" s="304"/>
      <c r="D5" s="305"/>
      <c r="E5" s="422" t="s">
        <v>149</v>
      </c>
      <c r="F5" s="423"/>
      <c r="G5" s="309"/>
      <c r="H5" s="310" t="s">
        <v>156</v>
      </c>
      <c r="I5" s="306"/>
      <c r="J5" s="295"/>
      <c r="K5" s="297"/>
      <c r="L5" s="304"/>
      <c r="M5" s="305"/>
      <c r="N5" s="422" t="str">
        <f>E5</f>
        <v>SEM DESONERAÇÃO</v>
      </c>
      <c r="O5" s="423"/>
      <c r="P5" s="309" t="s">
        <v>160</v>
      </c>
      <c r="Q5" s="310" t="s">
        <v>156</v>
      </c>
      <c r="R5" s="306"/>
    </row>
    <row r="6" spans="1:21" ht="39" customHeight="1">
      <c r="A6" s="295"/>
      <c r="B6" s="297"/>
      <c r="C6" s="311" t="s">
        <v>6</v>
      </c>
      <c r="D6" s="305"/>
      <c r="E6" s="413" t="s">
        <v>151</v>
      </c>
      <c r="F6" s="414"/>
      <c r="G6" s="414"/>
      <c r="H6" s="415"/>
      <c r="I6" s="306"/>
      <c r="J6" s="295"/>
      <c r="K6" s="297"/>
      <c r="L6" s="311" t="s">
        <v>6</v>
      </c>
      <c r="M6" s="305"/>
      <c r="N6" s="413" t="s">
        <v>151</v>
      </c>
      <c r="O6" s="414"/>
      <c r="P6" s="414"/>
      <c r="Q6" s="415"/>
      <c r="R6" s="306"/>
    </row>
    <row r="7" spans="1:21" ht="20.25" customHeight="1">
      <c r="A7" s="295"/>
      <c r="B7" s="297"/>
      <c r="C7" s="312" t="s">
        <v>153</v>
      </c>
      <c r="D7" s="305"/>
      <c r="E7" s="313" t="s">
        <v>157</v>
      </c>
      <c r="F7" s="314"/>
      <c r="G7" s="420" t="s">
        <v>79</v>
      </c>
      <c r="H7" s="421"/>
      <c r="I7" s="306"/>
      <c r="J7" s="295"/>
      <c r="K7" s="297"/>
      <c r="L7" s="312" t="s">
        <v>153</v>
      </c>
      <c r="M7" s="305"/>
      <c r="N7" s="313" t="str">
        <f>E7</f>
        <v>Data: abril de 2025</v>
      </c>
      <c r="O7" s="314"/>
      <c r="P7" s="424" t="s">
        <v>79</v>
      </c>
      <c r="Q7" s="425"/>
      <c r="R7" s="306"/>
    </row>
    <row r="8" spans="1:21" ht="20.25" customHeight="1">
      <c r="A8" s="295"/>
      <c r="B8" s="297"/>
      <c r="C8" s="317" t="s">
        <v>154</v>
      </c>
      <c r="D8" s="318"/>
      <c r="E8" s="319" t="s">
        <v>80</v>
      </c>
      <c r="F8" s="320"/>
      <c r="G8" s="416" t="str">
        <f>'BDI SERVIÇOS não deso REFERÊNCI'!P5</f>
        <v>296.574 / 2021</v>
      </c>
      <c r="H8" s="417"/>
      <c r="I8" s="321"/>
      <c r="J8" s="295"/>
      <c r="K8" s="297"/>
      <c r="L8" s="317" t="s">
        <v>154</v>
      </c>
      <c r="M8" s="318"/>
      <c r="N8" s="319" t="str">
        <f>E8</f>
        <v>Local: Câmara dos Deputados</v>
      </c>
      <c r="O8" s="320"/>
      <c r="P8" s="418" t="str">
        <f>G8</f>
        <v>296.574 / 2021</v>
      </c>
      <c r="Q8" s="419"/>
      <c r="R8" s="321"/>
    </row>
    <row r="9" spans="1:21" ht="13.9" customHeight="1">
      <c r="A9" s="295"/>
      <c r="B9" s="297"/>
      <c r="C9" s="322" t="s">
        <v>82</v>
      </c>
      <c r="D9" s="323"/>
      <c r="E9" s="324"/>
      <c r="F9" s="325"/>
      <c r="G9" s="326"/>
      <c r="H9" s="325"/>
      <c r="I9" s="327"/>
      <c r="J9" s="295"/>
      <c r="K9" s="297"/>
      <c r="L9" s="322" t="s">
        <v>82</v>
      </c>
      <c r="M9" s="323"/>
      <c r="N9" s="324"/>
      <c r="O9" s="325"/>
      <c r="P9" s="326"/>
      <c r="Q9" s="325"/>
      <c r="R9" s="327"/>
    </row>
    <row r="10" spans="1:21" ht="13.15" customHeight="1">
      <c r="A10" s="295"/>
      <c r="B10" s="297"/>
      <c r="C10" s="328" t="s">
        <v>83</v>
      </c>
      <c r="D10" s="329" t="s">
        <v>84</v>
      </c>
      <c r="E10" s="330"/>
      <c r="F10" s="331"/>
      <c r="G10" s="332">
        <f>ROUND(SUM(G12:G30),2)</f>
        <v>37.799999999999997</v>
      </c>
      <c r="H10" s="333" t="s">
        <v>16</v>
      </c>
      <c r="I10" s="327"/>
      <c r="J10" s="295"/>
      <c r="K10" s="297"/>
      <c r="L10" s="328" t="s">
        <v>83</v>
      </c>
      <c r="M10" s="329" t="s">
        <v>84</v>
      </c>
      <c r="N10" s="330"/>
      <c r="O10" s="331"/>
      <c r="P10" s="332">
        <f>ROUND(SUM(P12:P30),2)</f>
        <v>37.799999999999997</v>
      </c>
      <c r="Q10" s="333" t="s">
        <v>16</v>
      </c>
      <c r="R10" s="327"/>
    </row>
    <row r="11" spans="1:21" ht="13.15" customHeight="1">
      <c r="A11" s="295"/>
      <c r="B11" s="297"/>
      <c r="C11" s="334"/>
      <c r="D11" s="335"/>
      <c r="E11" s="336"/>
      <c r="F11" s="337"/>
      <c r="G11" s="338"/>
      <c r="H11" s="337"/>
      <c r="I11" s="327"/>
      <c r="J11" s="295"/>
      <c r="K11" s="297"/>
      <c r="L11" s="334"/>
      <c r="M11" s="335"/>
      <c r="N11" s="336"/>
      <c r="O11" s="337"/>
      <c r="P11" s="338"/>
      <c r="Q11" s="337"/>
      <c r="R11" s="327"/>
    </row>
    <row r="12" spans="1:21" ht="13.15" customHeight="1">
      <c r="A12" s="295"/>
      <c r="B12" s="297"/>
      <c r="C12" s="339" t="s">
        <v>85</v>
      </c>
      <c r="D12" s="340" t="s">
        <v>86</v>
      </c>
      <c r="E12" s="324"/>
      <c r="F12" s="325"/>
      <c r="G12" s="326">
        <v>20</v>
      </c>
      <c r="H12" s="341" t="s">
        <v>16</v>
      </c>
      <c r="I12" s="327"/>
      <c r="J12" s="295"/>
      <c r="K12" s="297"/>
      <c r="L12" s="339" t="s">
        <v>85</v>
      </c>
      <c r="M12" s="340" t="s">
        <v>86</v>
      </c>
      <c r="N12" s="324"/>
      <c r="O12" s="325"/>
      <c r="P12" s="326">
        <v>20</v>
      </c>
      <c r="Q12" s="341" t="s">
        <v>16</v>
      </c>
      <c r="R12" s="327"/>
    </row>
    <row r="13" spans="1:21" ht="13.15" customHeight="1">
      <c r="A13" s="295"/>
      <c r="B13" s="297"/>
      <c r="C13" s="334"/>
      <c r="D13" s="335"/>
      <c r="E13" s="336"/>
      <c r="F13" s="337"/>
      <c r="G13" s="338"/>
      <c r="H13" s="337"/>
      <c r="I13" s="327"/>
      <c r="J13" s="295"/>
      <c r="K13" s="297"/>
      <c r="L13" s="334"/>
      <c r="M13" s="335"/>
      <c r="N13" s="336"/>
      <c r="O13" s="337"/>
      <c r="P13" s="338"/>
      <c r="Q13" s="337"/>
      <c r="R13" s="327"/>
    </row>
    <row r="14" spans="1:21" ht="13.15" customHeight="1">
      <c r="A14" s="295"/>
      <c r="B14" s="297"/>
      <c r="C14" s="339" t="s">
        <v>87</v>
      </c>
      <c r="D14" s="340" t="s">
        <v>88</v>
      </c>
      <c r="E14" s="324"/>
      <c r="F14" s="325"/>
      <c r="G14" s="326">
        <v>1.5</v>
      </c>
      <c r="H14" s="341" t="s">
        <v>16</v>
      </c>
      <c r="I14" s="327"/>
      <c r="J14" s="295"/>
      <c r="K14" s="297"/>
      <c r="L14" s="339" t="s">
        <v>87</v>
      </c>
      <c r="M14" s="340" t="s">
        <v>88</v>
      </c>
      <c r="N14" s="324"/>
      <c r="O14" s="325"/>
      <c r="P14" s="326">
        <v>1.5</v>
      </c>
      <c r="Q14" s="341" t="s">
        <v>16</v>
      </c>
      <c r="R14" s="327"/>
      <c r="U14" s="294">
        <v>15</v>
      </c>
    </row>
    <row r="15" spans="1:21" ht="13.15" customHeight="1">
      <c r="A15" s="295"/>
      <c r="B15" s="297"/>
      <c r="C15" s="334"/>
      <c r="D15" s="335"/>
      <c r="E15" s="336"/>
      <c r="F15" s="337"/>
      <c r="G15" s="338"/>
      <c r="H15" s="337"/>
      <c r="I15" s="327"/>
      <c r="J15" s="295"/>
      <c r="K15" s="297"/>
      <c r="L15" s="334"/>
      <c r="M15" s="335"/>
      <c r="N15" s="336"/>
      <c r="O15" s="337"/>
      <c r="P15" s="338"/>
      <c r="Q15" s="337"/>
      <c r="R15" s="327"/>
    </row>
    <row r="16" spans="1:21" ht="13.15" customHeight="1">
      <c r="A16" s="295"/>
      <c r="B16" s="297"/>
      <c r="C16" s="339" t="s">
        <v>89</v>
      </c>
      <c r="D16" s="340" t="s">
        <v>90</v>
      </c>
      <c r="E16" s="324"/>
      <c r="F16" s="325"/>
      <c r="G16" s="326">
        <v>1</v>
      </c>
      <c r="H16" s="341" t="s">
        <v>16</v>
      </c>
      <c r="I16" s="327"/>
      <c r="J16" s="295"/>
      <c r="K16" s="297"/>
      <c r="L16" s="339" t="s">
        <v>89</v>
      </c>
      <c r="M16" s="340" t="s">
        <v>90</v>
      </c>
      <c r="N16" s="324"/>
      <c r="O16" s="325"/>
      <c r="P16" s="326">
        <v>1</v>
      </c>
      <c r="Q16" s="341" t="s">
        <v>16</v>
      </c>
      <c r="R16" s="327"/>
    </row>
    <row r="17" spans="1:18" ht="13.15" customHeight="1">
      <c r="A17" s="295"/>
      <c r="B17" s="297"/>
      <c r="C17" s="334"/>
      <c r="D17" s="335"/>
      <c r="E17" s="336"/>
      <c r="F17" s="337"/>
      <c r="G17" s="338"/>
      <c r="H17" s="337"/>
      <c r="I17" s="327"/>
      <c r="J17" s="295"/>
      <c r="K17" s="297"/>
      <c r="L17" s="334"/>
      <c r="M17" s="335"/>
      <c r="N17" s="336"/>
      <c r="O17" s="337"/>
      <c r="P17" s="338"/>
      <c r="Q17" s="337"/>
      <c r="R17" s="327"/>
    </row>
    <row r="18" spans="1:18" ht="13.15" customHeight="1">
      <c r="A18" s="295"/>
      <c r="B18" s="297"/>
      <c r="C18" s="339" t="s">
        <v>91</v>
      </c>
      <c r="D18" s="340" t="s">
        <v>92</v>
      </c>
      <c r="E18" s="324"/>
      <c r="F18" s="325"/>
      <c r="G18" s="326">
        <v>0.2</v>
      </c>
      <c r="H18" s="341" t="s">
        <v>16</v>
      </c>
      <c r="I18" s="327"/>
      <c r="J18" s="295"/>
      <c r="K18" s="297"/>
      <c r="L18" s="339" t="s">
        <v>91</v>
      </c>
      <c r="M18" s="340" t="s">
        <v>92</v>
      </c>
      <c r="N18" s="324"/>
      <c r="O18" s="325"/>
      <c r="P18" s="326">
        <v>0.2</v>
      </c>
      <c r="Q18" s="341" t="s">
        <v>16</v>
      </c>
      <c r="R18" s="327"/>
    </row>
    <row r="19" spans="1:18" ht="13.15" customHeight="1">
      <c r="A19" s="295"/>
      <c r="B19" s="297"/>
      <c r="C19" s="334"/>
      <c r="D19" s="335"/>
      <c r="E19" s="336"/>
      <c r="F19" s="337"/>
      <c r="G19" s="338"/>
      <c r="H19" s="337"/>
      <c r="I19" s="327"/>
      <c r="J19" s="295"/>
      <c r="K19" s="297"/>
      <c r="L19" s="334"/>
      <c r="M19" s="335"/>
      <c r="N19" s="336"/>
      <c r="O19" s="337"/>
      <c r="P19" s="338"/>
      <c r="Q19" s="337"/>
      <c r="R19" s="327"/>
    </row>
    <row r="20" spans="1:18" ht="13.15" customHeight="1">
      <c r="A20" s="295"/>
      <c r="B20" s="297"/>
      <c r="C20" s="339" t="s">
        <v>93</v>
      </c>
      <c r="D20" s="340" t="s">
        <v>94</v>
      </c>
      <c r="E20" s="324"/>
      <c r="F20" s="325"/>
      <c r="G20" s="326">
        <v>0.6</v>
      </c>
      <c r="H20" s="341" t="s">
        <v>16</v>
      </c>
      <c r="I20" s="327"/>
      <c r="J20" s="295"/>
      <c r="K20" s="297"/>
      <c r="L20" s="339" t="s">
        <v>93</v>
      </c>
      <c r="M20" s="340" t="s">
        <v>94</v>
      </c>
      <c r="N20" s="324"/>
      <c r="O20" s="325"/>
      <c r="P20" s="326">
        <v>0.6</v>
      </c>
      <c r="Q20" s="341" t="s">
        <v>16</v>
      </c>
      <c r="R20" s="327"/>
    </row>
    <row r="21" spans="1:18" ht="13.15" customHeight="1">
      <c r="A21" s="295"/>
      <c r="B21" s="297"/>
      <c r="C21" s="334"/>
      <c r="D21" s="335"/>
      <c r="E21" s="336"/>
      <c r="F21" s="337"/>
      <c r="G21" s="338"/>
      <c r="H21" s="337"/>
      <c r="I21" s="327"/>
      <c r="J21" s="295"/>
      <c r="K21" s="297"/>
      <c r="L21" s="334"/>
      <c r="M21" s="335"/>
      <c r="N21" s="336"/>
      <c r="O21" s="337"/>
      <c r="P21" s="338"/>
      <c r="Q21" s="337"/>
      <c r="R21" s="327"/>
    </row>
    <row r="22" spans="1:18" ht="13.15" customHeight="1">
      <c r="A22" s="295"/>
      <c r="B22" s="297"/>
      <c r="C22" s="339" t="s">
        <v>95</v>
      </c>
      <c r="D22" s="340" t="s">
        <v>96</v>
      </c>
      <c r="E22" s="324"/>
      <c r="F22" s="325"/>
      <c r="G22" s="326">
        <v>2.5</v>
      </c>
      <c r="H22" s="341" t="s">
        <v>16</v>
      </c>
      <c r="I22" s="327"/>
      <c r="J22" s="295"/>
      <c r="K22" s="297"/>
      <c r="L22" s="339" t="s">
        <v>95</v>
      </c>
      <c r="M22" s="340" t="s">
        <v>96</v>
      </c>
      <c r="N22" s="324"/>
      <c r="O22" s="325"/>
      <c r="P22" s="326">
        <v>2.5</v>
      </c>
      <c r="Q22" s="341" t="s">
        <v>16</v>
      </c>
      <c r="R22" s="327"/>
    </row>
    <row r="23" spans="1:18" ht="13.15" customHeight="1">
      <c r="A23" s="295"/>
      <c r="B23" s="297"/>
      <c r="C23" s="334"/>
      <c r="D23" s="335"/>
      <c r="E23" s="336"/>
      <c r="F23" s="337"/>
      <c r="G23" s="338"/>
      <c r="H23" s="337"/>
      <c r="I23" s="327"/>
      <c r="J23" s="295"/>
      <c r="K23" s="297"/>
      <c r="L23" s="334"/>
      <c r="M23" s="335"/>
      <c r="N23" s="336"/>
      <c r="O23" s="337"/>
      <c r="P23" s="338"/>
      <c r="Q23" s="337"/>
      <c r="R23" s="327"/>
    </row>
    <row r="24" spans="1:18" ht="13.15" customHeight="1">
      <c r="A24" s="295"/>
      <c r="B24" s="297"/>
      <c r="C24" s="339" t="s">
        <v>97</v>
      </c>
      <c r="D24" s="340" t="s">
        <v>98</v>
      </c>
      <c r="E24" s="324"/>
      <c r="F24" s="325"/>
      <c r="G24" s="326">
        <v>3</v>
      </c>
      <c r="H24" s="341" t="s">
        <v>16</v>
      </c>
      <c r="I24" s="327"/>
      <c r="J24" s="295"/>
      <c r="K24" s="297"/>
      <c r="L24" s="339" t="s">
        <v>97</v>
      </c>
      <c r="M24" s="340" t="s">
        <v>98</v>
      </c>
      <c r="N24" s="324"/>
      <c r="O24" s="325"/>
      <c r="P24" s="326">
        <v>3</v>
      </c>
      <c r="Q24" s="341" t="s">
        <v>16</v>
      </c>
      <c r="R24" s="327"/>
    </row>
    <row r="25" spans="1:18" ht="13.15" customHeight="1">
      <c r="A25" s="295"/>
      <c r="B25" s="297"/>
      <c r="C25" s="334"/>
      <c r="D25" s="335"/>
      <c r="E25" s="336"/>
      <c r="F25" s="337"/>
      <c r="G25" s="338"/>
      <c r="H25" s="337"/>
      <c r="I25" s="327"/>
      <c r="J25" s="295"/>
      <c r="K25" s="297"/>
      <c r="L25" s="334"/>
      <c r="M25" s="335"/>
      <c r="N25" s="336"/>
      <c r="O25" s="337"/>
      <c r="P25" s="338"/>
      <c r="Q25" s="337"/>
      <c r="R25" s="327"/>
    </row>
    <row r="26" spans="1:18" ht="13.15" customHeight="1">
      <c r="A26" s="295"/>
      <c r="B26" s="297"/>
      <c r="C26" s="339" t="s">
        <v>99</v>
      </c>
      <c r="D26" s="340" t="s">
        <v>100</v>
      </c>
      <c r="E26" s="324"/>
      <c r="F26" s="325"/>
      <c r="G26" s="326">
        <v>8</v>
      </c>
      <c r="H26" s="341" t="s">
        <v>16</v>
      </c>
      <c r="I26" s="327"/>
      <c r="J26" s="295"/>
      <c r="K26" s="297"/>
      <c r="L26" s="339" t="s">
        <v>99</v>
      </c>
      <c r="M26" s="340" t="s">
        <v>100</v>
      </c>
      <c r="N26" s="324"/>
      <c r="O26" s="325"/>
      <c r="P26" s="326">
        <v>8</v>
      </c>
      <c r="Q26" s="341" t="s">
        <v>16</v>
      </c>
      <c r="R26" s="327"/>
    </row>
    <row r="27" spans="1:18" ht="13.15" customHeight="1">
      <c r="A27" s="295"/>
      <c r="B27" s="297"/>
      <c r="C27" s="334"/>
      <c r="D27" s="335"/>
      <c r="E27" s="336"/>
      <c r="F27" s="337"/>
      <c r="G27" s="338"/>
      <c r="H27" s="337"/>
      <c r="I27" s="327"/>
      <c r="J27" s="295"/>
      <c r="K27" s="297"/>
      <c r="L27" s="334"/>
      <c r="M27" s="335"/>
      <c r="N27" s="336"/>
      <c r="O27" s="337"/>
      <c r="P27" s="338"/>
      <c r="Q27" s="337"/>
      <c r="R27" s="327"/>
    </row>
    <row r="28" spans="1:18" ht="13.15" customHeight="1">
      <c r="A28" s="295"/>
      <c r="B28" s="297"/>
      <c r="C28" s="339" t="s">
        <v>101</v>
      </c>
      <c r="D28" s="340" t="s">
        <v>102</v>
      </c>
      <c r="E28" s="324"/>
      <c r="F28" s="325"/>
      <c r="G28" s="326">
        <v>1</v>
      </c>
      <c r="H28" s="341" t="s">
        <v>16</v>
      </c>
      <c r="I28" s="327"/>
      <c r="J28" s="295"/>
      <c r="K28" s="297"/>
      <c r="L28" s="339" t="s">
        <v>101</v>
      </c>
      <c r="M28" s="340" t="s">
        <v>102</v>
      </c>
      <c r="N28" s="324"/>
      <c r="O28" s="325"/>
      <c r="P28" s="326">
        <v>1</v>
      </c>
      <c r="Q28" s="341" t="s">
        <v>16</v>
      </c>
      <c r="R28" s="327"/>
    </row>
    <row r="29" spans="1:18" ht="13.15" customHeight="1">
      <c r="A29" s="295"/>
      <c r="B29" s="297"/>
      <c r="C29" s="334"/>
      <c r="D29" s="335"/>
      <c r="E29" s="336"/>
      <c r="F29" s="337"/>
      <c r="G29" s="338"/>
      <c r="H29" s="337"/>
      <c r="I29" s="327"/>
      <c r="J29" s="295"/>
      <c r="K29" s="297"/>
      <c r="L29" s="334"/>
      <c r="M29" s="335"/>
      <c r="N29" s="336"/>
      <c r="O29" s="337"/>
      <c r="P29" s="338"/>
      <c r="Q29" s="337"/>
      <c r="R29" s="327"/>
    </row>
    <row r="30" spans="1:18" ht="13.15" customHeight="1">
      <c r="A30" s="295"/>
      <c r="B30" s="297"/>
      <c r="C30" s="342"/>
      <c r="D30" s="343"/>
      <c r="E30" s="343"/>
      <c r="F30" s="343"/>
      <c r="G30" s="343"/>
      <c r="H30" s="344"/>
      <c r="I30" s="345"/>
      <c r="J30" s="295"/>
      <c r="K30" s="297"/>
      <c r="L30" s="342"/>
      <c r="M30" s="343"/>
      <c r="N30" s="343"/>
      <c r="O30" s="343"/>
      <c r="P30" s="343"/>
      <c r="Q30" s="344"/>
      <c r="R30" s="345"/>
    </row>
    <row r="31" spans="1:18" ht="13.15" customHeight="1">
      <c r="A31" s="295"/>
      <c r="B31" s="297"/>
      <c r="C31" s="322" t="s">
        <v>82</v>
      </c>
      <c r="D31" s="323"/>
      <c r="E31" s="324"/>
      <c r="F31" s="325"/>
      <c r="G31" s="326"/>
      <c r="H31" s="325"/>
      <c r="I31" s="327"/>
      <c r="J31" s="295"/>
      <c r="K31" s="297"/>
      <c r="L31" s="322" t="s">
        <v>82</v>
      </c>
      <c r="M31" s="323"/>
      <c r="N31" s="324"/>
      <c r="O31" s="325"/>
      <c r="P31" s="326"/>
      <c r="Q31" s="325"/>
      <c r="R31" s="327"/>
    </row>
    <row r="32" spans="1:18" ht="13.15" customHeight="1">
      <c r="A32" s="295"/>
      <c r="B32" s="297"/>
      <c r="C32" s="328" t="s">
        <v>103</v>
      </c>
      <c r="D32" s="329" t="s">
        <v>104</v>
      </c>
      <c r="E32" s="330"/>
      <c r="F32" s="331"/>
      <c r="G32" s="332">
        <f>ROUND(SUM(G34:G53),2)</f>
        <v>42.6</v>
      </c>
      <c r="H32" s="333" t="s">
        <v>16</v>
      </c>
      <c r="I32" s="327"/>
      <c r="J32" s="295"/>
      <c r="K32" s="297"/>
      <c r="L32" s="328" t="s">
        <v>103</v>
      </c>
      <c r="M32" s="329" t="s">
        <v>104</v>
      </c>
      <c r="N32" s="330"/>
      <c r="O32" s="331"/>
      <c r="P32" s="332">
        <f>ROUND(SUM(P34:P53),2)</f>
        <v>15.79</v>
      </c>
      <c r="Q32" s="333" t="s">
        <v>16</v>
      </c>
      <c r="R32" s="327"/>
    </row>
    <row r="33" spans="1:18" ht="13.15" customHeight="1">
      <c r="A33" s="295"/>
      <c r="B33" s="297"/>
      <c r="C33" s="334"/>
      <c r="D33" s="335"/>
      <c r="E33" s="336"/>
      <c r="F33" s="337"/>
      <c r="G33" s="338"/>
      <c r="H33" s="337"/>
      <c r="I33" s="327"/>
      <c r="J33" s="295"/>
      <c r="K33" s="297"/>
      <c r="L33" s="334"/>
      <c r="M33" s="335"/>
      <c r="N33" s="336"/>
      <c r="O33" s="337"/>
      <c r="P33" s="338"/>
      <c r="Q33" s="337"/>
      <c r="R33" s="327"/>
    </row>
    <row r="34" spans="1:18" ht="12.75" customHeight="1">
      <c r="A34" s="295"/>
      <c r="B34" s="297"/>
      <c r="C34" s="339" t="s">
        <v>105</v>
      </c>
      <c r="D34" s="340" t="s">
        <v>106</v>
      </c>
      <c r="E34" s="324"/>
      <c r="F34" s="325"/>
      <c r="G34" s="326">
        <v>17.73</v>
      </c>
      <c r="H34" s="341" t="s">
        <v>16</v>
      </c>
      <c r="I34" s="327"/>
      <c r="J34" s="295"/>
      <c r="K34" s="297"/>
      <c r="L34" s="339" t="s">
        <v>105</v>
      </c>
      <c r="M34" s="340" t="s">
        <v>107</v>
      </c>
      <c r="N34" s="324"/>
      <c r="O34" s="325"/>
      <c r="P34" s="326">
        <v>0</v>
      </c>
      <c r="Q34" s="341" t="s">
        <v>16</v>
      </c>
      <c r="R34" s="327"/>
    </row>
    <row r="35" spans="1:18" ht="12.75" customHeight="1">
      <c r="A35" s="295"/>
      <c r="B35" s="297"/>
      <c r="C35" s="334"/>
      <c r="D35" s="335"/>
      <c r="E35" s="336"/>
      <c r="F35" s="337"/>
      <c r="G35" s="338"/>
      <c r="H35" s="337"/>
      <c r="I35" s="327"/>
      <c r="J35" s="295"/>
      <c r="K35" s="297"/>
      <c r="L35" s="334"/>
      <c r="M35" s="335"/>
      <c r="N35" s="336"/>
      <c r="O35" s="337"/>
      <c r="P35" s="338"/>
      <c r="Q35" s="337"/>
      <c r="R35" s="327"/>
    </row>
    <row r="36" spans="1:18" ht="13.15" customHeight="1">
      <c r="A36" s="295"/>
      <c r="B36" s="297"/>
      <c r="C36" s="339" t="s">
        <v>108</v>
      </c>
      <c r="D36" s="340" t="s">
        <v>109</v>
      </c>
      <c r="E36" s="324"/>
      <c r="F36" s="325"/>
      <c r="G36" s="326">
        <v>3.4</v>
      </c>
      <c r="H36" s="341" t="s">
        <v>16</v>
      </c>
      <c r="I36" s="327"/>
      <c r="J36" s="295"/>
      <c r="K36" s="297"/>
      <c r="L36" s="339" t="s">
        <v>108</v>
      </c>
      <c r="M36" s="340" t="s">
        <v>110</v>
      </c>
      <c r="N36" s="324"/>
      <c r="O36" s="325"/>
      <c r="P36" s="326">
        <v>0</v>
      </c>
      <c r="Q36" s="341" t="s">
        <v>16</v>
      </c>
      <c r="R36" s="327"/>
    </row>
    <row r="37" spans="1:18" ht="13.15" customHeight="1">
      <c r="A37" s="295"/>
      <c r="B37" s="297"/>
      <c r="C37" s="334"/>
      <c r="D37" s="335"/>
      <c r="E37" s="336"/>
      <c r="F37" s="337"/>
      <c r="G37" s="338"/>
      <c r="H37" s="337"/>
      <c r="I37" s="327"/>
      <c r="J37" s="295"/>
      <c r="K37" s="297"/>
      <c r="L37" s="334"/>
      <c r="M37" s="335"/>
      <c r="N37" s="336"/>
      <c r="O37" s="337"/>
      <c r="P37" s="338"/>
      <c r="Q37" s="337"/>
      <c r="R37" s="327"/>
    </row>
    <row r="38" spans="1:18" ht="13.15" customHeight="1">
      <c r="A38" s="295"/>
      <c r="B38" s="297"/>
      <c r="C38" s="339" t="s">
        <v>111</v>
      </c>
      <c r="D38" s="340" t="s">
        <v>112</v>
      </c>
      <c r="E38" s="324"/>
      <c r="F38" s="325"/>
      <c r="G38" s="326">
        <v>0.83</v>
      </c>
      <c r="H38" s="341" t="s">
        <v>16</v>
      </c>
      <c r="I38" s="327"/>
      <c r="J38" s="295"/>
      <c r="K38" s="297"/>
      <c r="L38" s="339" t="s">
        <v>111</v>
      </c>
      <c r="M38" s="340" t="s">
        <v>112</v>
      </c>
      <c r="N38" s="324"/>
      <c r="O38" s="325"/>
      <c r="P38" s="326">
        <v>0.65</v>
      </c>
      <c r="Q38" s="341" t="s">
        <v>16</v>
      </c>
      <c r="R38" s="327"/>
    </row>
    <row r="39" spans="1:18" ht="13.15" customHeight="1">
      <c r="A39" s="295"/>
      <c r="B39" s="297"/>
      <c r="C39" s="334"/>
      <c r="D39" s="335"/>
      <c r="E39" s="336"/>
      <c r="F39" s="337"/>
      <c r="G39" s="338"/>
      <c r="H39" s="337"/>
      <c r="I39" s="327"/>
      <c r="J39" s="295"/>
      <c r="K39" s="297"/>
      <c r="L39" s="334"/>
      <c r="M39" s="335"/>
      <c r="N39" s="336"/>
      <c r="O39" s="337"/>
      <c r="P39" s="338"/>
      <c r="Q39" s="337"/>
      <c r="R39" s="327"/>
    </row>
    <row r="40" spans="1:18" ht="13.15" customHeight="1">
      <c r="A40" s="295"/>
      <c r="B40" s="297"/>
      <c r="C40" s="339" t="s">
        <v>113</v>
      </c>
      <c r="D40" s="340" t="s">
        <v>114</v>
      </c>
      <c r="E40" s="324"/>
      <c r="F40" s="325"/>
      <c r="G40" s="326">
        <v>10.68</v>
      </c>
      <c r="H40" s="341" t="s">
        <v>16</v>
      </c>
      <c r="I40" s="327"/>
      <c r="J40" s="295"/>
      <c r="K40" s="297"/>
      <c r="L40" s="339" t="s">
        <v>113</v>
      </c>
      <c r="M40" s="340" t="s">
        <v>114</v>
      </c>
      <c r="N40" s="324"/>
      <c r="O40" s="325"/>
      <c r="P40" s="326">
        <v>8.33</v>
      </c>
      <c r="Q40" s="341" t="s">
        <v>16</v>
      </c>
      <c r="R40" s="327"/>
    </row>
    <row r="41" spans="1:18" ht="13.15" customHeight="1">
      <c r="A41" s="295"/>
      <c r="B41" s="297"/>
      <c r="C41" s="334"/>
      <c r="D41" s="335"/>
      <c r="E41" s="336"/>
      <c r="F41" s="337"/>
      <c r="G41" s="338"/>
      <c r="H41" s="337"/>
      <c r="I41" s="327"/>
      <c r="J41" s="295"/>
      <c r="K41" s="297"/>
      <c r="L41" s="334"/>
      <c r="M41" s="335"/>
      <c r="N41" s="336"/>
      <c r="O41" s="337"/>
      <c r="P41" s="338"/>
      <c r="Q41" s="337"/>
      <c r="R41" s="327"/>
    </row>
    <row r="42" spans="1:18" ht="13.15" customHeight="1">
      <c r="A42" s="295"/>
      <c r="B42" s="297"/>
      <c r="C42" s="339" t="s">
        <v>115</v>
      </c>
      <c r="D42" s="340" t="s">
        <v>116</v>
      </c>
      <c r="E42" s="324"/>
      <c r="F42" s="325"/>
      <c r="G42" s="326">
        <v>0.06</v>
      </c>
      <c r="H42" s="341" t="s">
        <v>16</v>
      </c>
      <c r="I42" s="327"/>
      <c r="J42" s="295"/>
      <c r="K42" s="297"/>
      <c r="L42" s="339" t="s">
        <v>115</v>
      </c>
      <c r="M42" s="340" t="s">
        <v>116</v>
      </c>
      <c r="N42" s="324"/>
      <c r="O42" s="325"/>
      <c r="P42" s="326">
        <v>0.05</v>
      </c>
      <c r="Q42" s="341" t="s">
        <v>16</v>
      </c>
      <c r="R42" s="327"/>
    </row>
    <row r="43" spans="1:18" ht="13.15" customHeight="1">
      <c r="A43" s="295"/>
      <c r="B43" s="297"/>
      <c r="C43" s="334"/>
      <c r="D43" s="335"/>
      <c r="E43" s="336"/>
      <c r="F43" s="337"/>
      <c r="G43" s="338"/>
      <c r="H43" s="337"/>
      <c r="I43" s="327"/>
      <c r="J43" s="295"/>
      <c r="K43" s="297"/>
      <c r="L43" s="334"/>
      <c r="M43" s="335"/>
      <c r="N43" s="336"/>
      <c r="O43" s="337"/>
      <c r="P43" s="338"/>
      <c r="Q43" s="337"/>
      <c r="R43" s="327"/>
    </row>
    <row r="44" spans="1:18" ht="13.15" customHeight="1">
      <c r="A44" s="295"/>
      <c r="B44" s="297"/>
      <c r="C44" s="339" t="s">
        <v>117</v>
      </c>
      <c r="D44" s="340" t="s">
        <v>118</v>
      </c>
      <c r="E44" s="324"/>
      <c r="F44" s="325"/>
      <c r="G44" s="326">
        <v>0.71</v>
      </c>
      <c r="H44" s="341" t="s">
        <v>16</v>
      </c>
      <c r="I44" s="327"/>
      <c r="J44" s="295"/>
      <c r="K44" s="297"/>
      <c r="L44" s="339" t="s">
        <v>117</v>
      </c>
      <c r="M44" s="340" t="s">
        <v>118</v>
      </c>
      <c r="N44" s="324"/>
      <c r="O44" s="325"/>
      <c r="P44" s="326">
        <v>0.56000000000000005</v>
      </c>
      <c r="Q44" s="341" t="s">
        <v>16</v>
      </c>
      <c r="R44" s="327"/>
    </row>
    <row r="45" spans="1:18" ht="13.15" customHeight="1">
      <c r="A45" s="295"/>
      <c r="B45" s="297"/>
      <c r="C45" s="334"/>
      <c r="D45" s="335"/>
      <c r="E45" s="336"/>
      <c r="F45" s="337"/>
      <c r="G45" s="346"/>
      <c r="H45" s="337"/>
      <c r="I45" s="327"/>
      <c r="J45" s="295"/>
      <c r="K45" s="297"/>
      <c r="L45" s="334"/>
      <c r="M45" s="335"/>
      <c r="N45" s="336"/>
      <c r="O45" s="337"/>
      <c r="P45" s="346"/>
      <c r="Q45" s="337"/>
      <c r="R45" s="327"/>
    </row>
    <row r="46" spans="1:18" ht="13.15" customHeight="1">
      <c r="A46" s="295"/>
      <c r="B46" s="297"/>
      <c r="C46" s="339" t="s">
        <v>119</v>
      </c>
      <c r="D46" s="340" t="s">
        <v>120</v>
      </c>
      <c r="E46" s="324"/>
      <c r="F46" s="325"/>
      <c r="G46" s="326">
        <v>1.26</v>
      </c>
      <c r="H46" s="341" t="s">
        <v>16</v>
      </c>
      <c r="I46" s="327"/>
      <c r="J46" s="295"/>
      <c r="K46" s="297"/>
      <c r="L46" s="339" t="s">
        <v>119</v>
      </c>
      <c r="M46" s="340" t="s">
        <v>120</v>
      </c>
      <c r="N46" s="324"/>
      <c r="O46" s="325"/>
      <c r="P46" s="326">
        <v>0</v>
      </c>
      <c r="Q46" s="341" t="s">
        <v>16</v>
      </c>
      <c r="R46" s="327"/>
    </row>
    <row r="47" spans="1:18" ht="13.15" customHeight="1">
      <c r="A47" s="295"/>
      <c r="B47" s="297"/>
      <c r="C47" s="334"/>
      <c r="D47" s="335"/>
      <c r="E47" s="336"/>
      <c r="F47" s="337"/>
      <c r="G47" s="338"/>
      <c r="H47" s="337"/>
      <c r="I47" s="327"/>
      <c r="J47" s="295"/>
      <c r="K47" s="297"/>
      <c r="L47" s="334"/>
      <c r="M47" s="335"/>
      <c r="N47" s="336"/>
      <c r="O47" s="337"/>
      <c r="P47" s="338"/>
      <c r="Q47" s="337"/>
      <c r="R47" s="327"/>
    </row>
    <row r="48" spans="1:18" ht="13.15" customHeight="1">
      <c r="A48" s="295"/>
      <c r="B48" s="297"/>
      <c r="C48" s="339" t="s">
        <v>121</v>
      </c>
      <c r="D48" s="340" t="s">
        <v>122</v>
      </c>
      <c r="E48" s="324"/>
      <c r="F48" s="325"/>
      <c r="G48" s="326">
        <v>0.09</v>
      </c>
      <c r="H48" s="341" t="s">
        <v>16</v>
      </c>
      <c r="I48" s="327"/>
      <c r="J48" s="295"/>
      <c r="K48" s="297"/>
      <c r="L48" s="339" t="s">
        <v>121</v>
      </c>
      <c r="M48" s="340" t="s">
        <v>122</v>
      </c>
      <c r="N48" s="324"/>
      <c r="O48" s="325"/>
      <c r="P48" s="326">
        <v>7.0000000000000007E-2</v>
      </c>
      <c r="Q48" s="341" t="s">
        <v>16</v>
      </c>
      <c r="R48" s="327"/>
    </row>
    <row r="49" spans="1:18" ht="13.15" customHeight="1">
      <c r="A49" s="295"/>
      <c r="B49" s="297"/>
      <c r="C49" s="334"/>
      <c r="D49" s="335"/>
      <c r="E49" s="336"/>
      <c r="F49" s="337"/>
      <c r="G49" s="338"/>
      <c r="H49" s="337"/>
      <c r="I49" s="327"/>
      <c r="J49" s="295"/>
      <c r="K49" s="297"/>
      <c r="L49" s="334"/>
      <c r="M49" s="335"/>
      <c r="N49" s="336"/>
      <c r="O49" s="337"/>
      <c r="P49" s="338"/>
      <c r="Q49" s="337"/>
      <c r="R49" s="327"/>
    </row>
    <row r="50" spans="1:18" ht="13.15" customHeight="1">
      <c r="A50" s="295"/>
      <c r="B50" s="297"/>
      <c r="C50" s="339" t="s">
        <v>123</v>
      </c>
      <c r="D50" s="340" t="s">
        <v>124</v>
      </c>
      <c r="E50" s="324"/>
      <c r="F50" s="325"/>
      <c r="G50" s="326">
        <v>7.81</v>
      </c>
      <c r="H50" s="341" t="s">
        <v>16</v>
      </c>
      <c r="I50" s="327"/>
      <c r="J50" s="295"/>
      <c r="K50" s="297"/>
      <c r="L50" s="339" t="s">
        <v>123</v>
      </c>
      <c r="M50" s="340" t="s">
        <v>124</v>
      </c>
      <c r="N50" s="324"/>
      <c r="O50" s="325"/>
      <c r="P50" s="326">
        <v>6.1</v>
      </c>
      <c r="Q50" s="341" t="s">
        <v>16</v>
      </c>
      <c r="R50" s="327"/>
    </row>
    <row r="51" spans="1:18" ht="13.15" customHeight="1">
      <c r="A51" s="295"/>
      <c r="B51" s="297"/>
      <c r="C51" s="334"/>
      <c r="D51" s="335"/>
      <c r="E51" s="336"/>
      <c r="F51" s="337"/>
      <c r="G51" s="338"/>
      <c r="H51" s="337"/>
      <c r="I51" s="327"/>
      <c r="J51" s="295"/>
      <c r="K51" s="297"/>
      <c r="L51" s="334"/>
      <c r="M51" s="335"/>
      <c r="N51" s="336"/>
      <c r="O51" s="337"/>
      <c r="P51" s="338"/>
      <c r="Q51" s="337"/>
      <c r="R51" s="327"/>
    </row>
    <row r="52" spans="1:18" ht="13.15" customHeight="1">
      <c r="A52" s="295"/>
      <c r="B52" s="297"/>
      <c r="C52" s="339" t="s">
        <v>125</v>
      </c>
      <c r="D52" s="340" t="s">
        <v>126</v>
      </c>
      <c r="E52" s="324"/>
      <c r="F52" s="325"/>
      <c r="G52" s="326">
        <v>0.03</v>
      </c>
      <c r="H52" s="341" t="s">
        <v>16</v>
      </c>
      <c r="I52" s="327"/>
      <c r="J52" s="295"/>
      <c r="K52" s="297"/>
      <c r="L52" s="339" t="s">
        <v>125</v>
      </c>
      <c r="M52" s="340" t="s">
        <v>126</v>
      </c>
      <c r="N52" s="324"/>
      <c r="O52" s="325"/>
      <c r="P52" s="326">
        <v>0.03</v>
      </c>
      <c r="Q52" s="341" t="s">
        <v>16</v>
      </c>
      <c r="R52" s="327"/>
    </row>
    <row r="53" spans="1:18" ht="13.15" customHeight="1">
      <c r="A53" s="295"/>
      <c r="B53" s="297"/>
      <c r="C53" s="334"/>
      <c r="D53" s="335"/>
      <c r="E53" s="336"/>
      <c r="F53" s="337"/>
      <c r="G53" s="338"/>
      <c r="H53" s="337"/>
      <c r="I53" s="327"/>
      <c r="J53" s="295"/>
      <c r="K53" s="297"/>
      <c r="L53" s="334"/>
      <c r="M53" s="335"/>
      <c r="N53" s="336"/>
      <c r="O53" s="337"/>
      <c r="P53" s="338"/>
      <c r="Q53" s="337"/>
      <c r="R53" s="327"/>
    </row>
    <row r="54" spans="1:18" ht="13.15" customHeight="1">
      <c r="A54" s="295"/>
      <c r="B54" s="297"/>
      <c r="C54" s="342"/>
      <c r="D54" s="343"/>
      <c r="E54" s="343"/>
      <c r="F54" s="343"/>
      <c r="G54" s="343"/>
      <c r="H54" s="344"/>
      <c r="I54" s="345"/>
      <c r="J54" s="295"/>
      <c r="K54" s="297"/>
      <c r="L54" s="342"/>
      <c r="M54" s="343"/>
      <c r="N54" s="343"/>
      <c r="O54" s="343"/>
      <c r="P54" s="343"/>
      <c r="Q54" s="344"/>
      <c r="R54" s="345"/>
    </row>
    <row r="55" spans="1:18" ht="13.15" customHeight="1">
      <c r="A55" s="295"/>
      <c r="B55" s="297"/>
      <c r="C55" s="322" t="s">
        <v>82</v>
      </c>
      <c r="D55" s="323"/>
      <c r="E55" s="324"/>
      <c r="F55" s="325"/>
      <c r="G55" s="326"/>
      <c r="H55" s="325"/>
      <c r="I55" s="327"/>
      <c r="J55" s="295"/>
      <c r="K55" s="297"/>
      <c r="L55" s="322" t="s">
        <v>82</v>
      </c>
      <c r="M55" s="323"/>
      <c r="N55" s="324"/>
      <c r="O55" s="325"/>
      <c r="P55" s="326"/>
      <c r="Q55" s="325"/>
      <c r="R55" s="327"/>
    </row>
    <row r="56" spans="1:18" ht="13.15" customHeight="1">
      <c r="A56" s="295"/>
      <c r="B56" s="297"/>
      <c r="C56" s="328" t="s">
        <v>127</v>
      </c>
      <c r="D56" s="329" t="s">
        <v>128</v>
      </c>
      <c r="E56" s="330"/>
      <c r="F56" s="331"/>
      <c r="G56" s="332">
        <f>ROUND(SUM(G58:G66),2)</f>
        <v>13.24</v>
      </c>
      <c r="H56" s="333" t="s">
        <v>16</v>
      </c>
      <c r="I56" s="327"/>
      <c r="J56" s="295"/>
      <c r="K56" s="297"/>
      <c r="L56" s="328" t="s">
        <v>127</v>
      </c>
      <c r="M56" s="329" t="s">
        <v>128</v>
      </c>
      <c r="N56" s="330"/>
      <c r="O56" s="331"/>
      <c r="P56" s="332">
        <f>ROUND(SUM(P58:P66),2)</f>
        <v>10.34</v>
      </c>
      <c r="Q56" s="333" t="s">
        <v>16</v>
      </c>
      <c r="R56" s="327"/>
    </row>
    <row r="57" spans="1:18" ht="13.15" customHeight="1">
      <c r="A57" s="295"/>
      <c r="B57" s="297"/>
      <c r="C57" s="334"/>
      <c r="D57" s="335"/>
      <c r="E57" s="336"/>
      <c r="F57" s="337"/>
      <c r="G57" s="338"/>
      <c r="H57" s="337"/>
      <c r="I57" s="327"/>
      <c r="J57" s="295"/>
      <c r="K57" s="297"/>
      <c r="L57" s="334"/>
      <c r="M57" s="335"/>
      <c r="N57" s="336"/>
      <c r="O57" s="337"/>
      <c r="P57" s="338"/>
      <c r="Q57" s="337"/>
      <c r="R57" s="327"/>
    </row>
    <row r="58" spans="1:18" ht="13.15" customHeight="1">
      <c r="A58" s="295"/>
      <c r="B58" s="297"/>
      <c r="C58" s="339" t="s">
        <v>129</v>
      </c>
      <c r="D58" s="340" t="s">
        <v>130</v>
      </c>
      <c r="E58" s="324"/>
      <c r="F58" s="325"/>
      <c r="G58" s="326">
        <v>4.1500000000000004</v>
      </c>
      <c r="H58" s="341" t="s">
        <v>16</v>
      </c>
      <c r="I58" s="327"/>
      <c r="J58" s="295"/>
      <c r="K58" s="297"/>
      <c r="L58" s="339" t="s">
        <v>129</v>
      </c>
      <c r="M58" s="340" t="s">
        <v>130</v>
      </c>
      <c r="N58" s="324"/>
      <c r="O58" s="325"/>
      <c r="P58" s="326">
        <v>3.24</v>
      </c>
      <c r="Q58" s="341" t="s">
        <v>16</v>
      </c>
      <c r="R58" s="327"/>
    </row>
    <row r="59" spans="1:18" ht="13.15" customHeight="1">
      <c r="A59" s="295"/>
      <c r="B59" s="297"/>
      <c r="C59" s="334"/>
      <c r="D59" s="335"/>
      <c r="E59" s="336"/>
      <c r="F59" s="337"/>
      <c r="G59" s="338"/>
      <c r="H59" s="337"/>
      <c r="I59" s="327"/>
      <c r="J59" s="295"/>
      <c r="K59" s="297"/>
      <c r="L59" s="334"/>
      <c r="M59" s="335"/>
      <c r="N59" s="336"/>
      <c r="O59" s="337"/>
      <c r="P59" s="338"/>
      <c r="Q59" s="337"/>
      <c r="R59" s="327"/>
    </row>
    <row r="60" spans="1:18" ht="13.15" customHeight="1">
      <c r="A60" s="295"/>
      <c r="B60" s="297"/>
      <c r="C60" s="339" t="s">
        <v>131</v>
      </c>
      <c r="D60" s="340" t="s">
        <v>132</v>
      </c>
      <c r="E60" s="324"/>
      <c r="F60" s="325"/>
      <c r="G60" s="326">
        <v>0.1</v>
      </c>
      <c r="H60" s="341" t="s">
        <v>16</v>
      </c>
      <c r="I60" s="327"/>
      <c r="J60" s="295"/>
      <c r="K60" s="297"/>
      <c r="L60" s="339" t="s">
        <v>131</v>
      </c>
      <c r="M60" s="340" t="s">
        <v>132</v>
      </c>
      <c r="N60" s="324"/>
      <c r="O60" s="325"/>
      <c r="P60" s="326">
        <v>0.08</v>
      </c>
      <c r="Q60" s="341" t="s">
        <v>16</v>
      </c>
      <c r="R60" s="327"/>
    </row>
    <row r="61" spans="1:18" ht="13.15" customHeight="1">
      <c r="A61" s="295"/>
      <c r="B61" s="297"/>
      <c r="C61" s="334"/>
      <c r="D61" s="335"/>
      <c r="E61" s="336"/>
      <c r="F61" s="337"/>
      <c r="G61" s="338"/>
      <c r="H61" s="337"/>
      <c r="I61" s="327"/>
      <c r="J61" s="295"/>
      <c r="K61" s="297"/>
      <c r="L61" s="334"/>
      <c r="M61" s="335"/>
      <c r="N61" s="336"/>
      <c r="O61" s="337"/>
      <c r="P61" s="338"/>
      <c r="Q61" s="337"/>
      <c r="R61" s="327"/>
    </row>
    <row r="62" spans="1:18" ht="13.15" customHeight="1">
      <c r="A62" s="295"/>
      <c r="B62" s="297"/>
      <c r="C62" s="339" t="s">
        <v>133</v>
      </c>
      <c r="D62" s="340" t="s">
        <v>134</v>
      </c>
      <c r="E62" s="324"/>
      <c r="F62" s="325"/>
      <c r="G62" s="326">
        <v>5.34</v>
      </c>
      <c r="H62" s="341" t="s">
        <v>16</v>
      </c>
      <c r="I62" s="327"/>
      <c r="J62" s="295"/>
      <c r="K62" s="297"/>
      <c r="L62" s="339" t="s">
        <v>133</v>
      </c>
      <c r="M62" s="340" t="s">
        <v>134</v>
      </c>
      <c r="N62" s="324"/>
      <c r="O62" s="325"/>
      <c r="P62" s="326">
        <v>4.17</v>
      </c>
      <c r="Q62" s="341" t="s">
        <v>16</v>
      </c>
      <c r="R62" s="327"/>
    </row>
    <row r="63" spans="1:18" ht="13.15" customHeight="1">
      <c r="A63" s="295"/>
      <c r="B63" s="297"/>
      <c r="C63" s="334"/>
      <c r="D63" s="335"/>
      <c r="E63" s="336"/>
      <c r="F63" s="337"/>
      <c r="G63" s="338"/>
      <c r="H63" s="337"/>
      <c r="I63" s="327"/>
      <c r="J63" s="295"/>
      <c r="K63" s="297"/>
      <c r="L63" s="334"/>
      <c r="M63" s="335"/>
      <c r="N63" s="336"/>
      <c r="O63" s="337"/>
      <c r="P63" s="338"/>
      <c r="Q63" s="337"/>
      <c r="R63" s="327"/>
    </row>
    <row r="64" spans="1:18" ht="13.15" customHeight="1">
      <c r="A64" s="295"/>
      <c r="B64" s="297"/>
      <c r="C64" s="339" t="s">
        <v>135</v>
      </c>
      <c r="D64" s="340" t="s">
        <v>136</v>
      </c>
      <c r="E64" s="324"/>
      <c r="F64" s="325"/>
      <c r="G64" s="326">
        <v>3.3</v>
      </c>
      <c r="H64" s="341" t="s">
        <v>16</v>
      </c>
      <c r="I64" s="327"/>
      <c r="J64" s="295"/>
      <c r="K64" s="297"/>
      <c r="L64" s="339" t="s">
        <v>135</v>
      </c>
      <c r="M64" s="340" t="s">
        <v>136</v>
      </c>
      <c r="N64" s="324"/>
      <c r="O64" s="325"/>
      <c r="P64" s="326">
        <v>2.58</v>
      </c>
      <c r="Q64" s="341" t="s">
        <v>16</v>
      </c>
      <c r="R64" s="327"/>
    </row>
    <row r="65" spans="1:18" ht="13.15" customHeight="1">
      <c r="A65" s="295"/>
      <c r="B65" s="297"/>
      <c r="C65" s="334"/>
      <c r="D65" s="335"/>
      <c r="E65" s="336"/>
      <c r="F65" s="337"/>
      <c r="G65" s="338"/>
      <c r="H65" s="337"/>
      <c r="I65" s="327"/>
      <c r="J65" s="295"/>
      <c r="K65" s="297"/>
      <c r="L65" s="334"/>
      <c r="M65" s="335"/>
      <c r="N65" s="336"/>
      <c r="O65" s="337"/>
      <c r="P65" s="338"/>
      <c r="Q65" s="337"/>
      <c r="R65" s="327"/>
    </row>
    <row r="66" spans="1:18" ht="13.15" customHeight="1">
      <c r="A66" s="295"/>
      <c r="B66" s="297"/>
      <c r="C66" s="339" t="s">
        <v>137</v>
      </c>
      <c r="D66" s="340" t="s">
        <v>138</v>
      </c>
      <c r="E66" s="324"/>
      <c r="F66" s="325"/>
      <c r="G66" s="326">
        <v>0.35</v>
      </c>
      <c r="H66" s="341" t="s">
        <v>16</v>
      </c>
      <c r="I66" s="327"/>
      <c r="J66" s="295"/>
      <c r="K66" s="297"/>
      <c r="L66" s="339" t="s">
        <v>137</v>
      </c>
      <c r="M66" s="340" t="s">
        <v>138</v>
      </c>
      <c r="N66" s="324"/>
      <c r="O66" s="325"/>
      <c r="P66" s="326">
        <v>0.27</v>
      </c>
      <c r="Q66" s="341" t="s">
        <v>16</v>
      </c>
      <c r="R66" s="327"/>
    </row>
    <row r="67" spans="1:18" ht="13.15" customHeight="1">
      <c r="A67" s="295"/>
      <c r="B67" s="297"/>
      <c r="C67" s="334"/>
      <c r="D67" s="335"/>
      <c r="E67" s="336"/>
      <c r="F67" s="337"/>
      <c r="G67" s="338"/>
      <c r="H67" s="337"/>
      <c r="I67" s="327"/>
      <c r="J67" s="295"/>
      <c r="K67" s="297"/>
      <c r="L67" s="334"/>
      <c r="M67" s="335"/>
      <c r="N67" s="336"/>
      <c r="O67" s="337"/>
      <c r="P67" s="338"/>
      <c r="Q67" s="337"/>
      <c r="R67" s="327"/>
    </row>
    <row r="68" spans="1:18" ht="13.15" customHeight="1">
      <c r="A68" s="295"/>
      <c r="B68" s="297"/>
      <c r="C68" s="342"/>
      <c r="D68" s="343"/>
      <c r="E68" s="343"/>
      <c r="F68" s="343"/>
      <c r="G68" s="343"/>
      <c r="H68" s="344"/>
      <c r="I68" s="345"/>
      <c r="J68" s="295"/>
      <c r="K68" s="297"/>
      <c r="L68" s="342"/>
      <c r="M68" s="343"/>
      <c r="N68" s="343"/>
      <c r="O68" s="343"/>
      <c r="P68" s="343"/>
      <c r="Q68" s="344"/>
      <c r="R68" s="345"/>
    </row>
    <row r="69" spans="1:18" ht="13.15" customHeight="1">
      <c r="A69" s="295"/>
      <c r="B69" s="297"/>
      <c r="C69" s="322" t="s">
        <v>82</v>
      </c>
      <c r="D69" s="323"/>
      <c r="E69" s="324"/>
      <c r="F69" s="325"/>
      <c r="G69" s="326"/>
      <c r="H69" s="325"/>
      <c r="I69" s="327"/>
      <c r="J69" s="295"/>
      <c r="K69" s="297"/>
      <c r="L69" s="322" t="s">
        <v>82</v>
      </c>
      <c r="M69" s="323"/>
      <c r="N69" s="324"/>
      <c r="O69" s="325"/>
      <c r="P69" s="326"/>
      <c r="Q69" s="325"/>
      <c r="R69" s="327"/>
    </row>
    <row r="70" spans="1:18" ht="13.15" customHeight="1">
      <c r="A70" s="295"/>
      <c r="B70" s="297"/>
      <c r="C70" s="328" t="s">
        <v>139</v>
      </c>
      <c r="D70" s="329" t="s">
        <v>140</v>
      </c>
      <c r="E70" s="330"/>
      <c r="F70" s="331"/>
      <c r="G70" s="332">
        <f>G72+G74</f>
        <v>16.4726</v>
      </c>
      <c r="H70" s="333" t="s">
        <v>16</v>
      </c>
      <c r="I70" s="327"/>
      <c r="J70" s="295"/>
      <c r="K70" s="297"/>
      <c r="L70" s="328" t="s">
        <v>139</v>
      </c>
      <c r="M70" s="329" t="s">
        <v>140</v>
      </c>
      <c r="N70" s="330"/>
      <c r="O70" s="331"/>
      <c r="P70" s="332">
        <f>P72+P74</f>
        <v>6.2580599999999995</v>
      </c>
      <c r="Q70" s="333" t="s">
        <v>16</v>
      </c>
      <c r="R70" s="327"/>
    </row>
    <row r="71" spans="1:18" ht="13.15" customHeight="1">
      <c r="A71" s="295"/>
      <c r="B71" s="297"/>
      <c r="C71" s="334"/>
      <c r="D71" s="335"/>
      <c r="E71" s="336"/>
      <c r="F71" s="337"/>
      <c r="G71" s="338"/>
      <c r="H71" s="337"/>
      <c r="I71" s="327"/>
      <c r="J71" s="295"/>
      <c r="K71" s="297"/>
      <c r="L71" s="334"/>
      <c r="M71" s="335"/>
      <c r="N71" s="336"/>
      <c r="O71" s="337"/>
      <c r="P71" s="338"/>
      <c r="Q71" s="337"/>
      <c r="R71" s="327"/>
    </row>
    <row r="72" spans="1:18" ht="13.15" customHeight="1">
      <c r="A72" s="295"/>
      <c r="B72" s="297"/>
      <c r="C72" s="339" t="s">
        <v>141</v>
      </c>
      <c r="D72" s="340" t="s">
        <v>142</v>
      </c>
      <c r="E72" s="324"/>
      <c r="F72" s="325"/>
      <c r="G72" s="326">
        <f>G10*G32/100</f>
        <v>16.102799999999998</v>
      </c>
      <c r="H72" s="341" t="s">
        <v>16</v>
      </c>
      <c r="I72" s="327"/>
      <c r="J72" s="295"/>
      <c r="K72" s="297"/>
      <c r="L72" s="339" t="s">
        <v>141</v>
      </c>
      <c r="M72" s="340" t="s">
        <v>142</v>
      </c>
      <c r="N72" s="324"/>
      <c r="O72" s="325"/>
      <c r="P72" s="326">
        <f>P10*P32/100</f>
        <v>5.9686199999999996</v>
      </c>
      <c r="Q72" s="341" t="s">
        <v>16</v>
      </c>
      <c r="R72" s="327"/>
    </row>
    <row r="73" spans="1:18" ht="13.15" customHeight="1">
      <c r="A73" s="295"/>
      <c r="B73" s="297"/>
      <c r="C73" s="334"/>
      <c r="D73" s="335"/>
      <c r="E73" s="336"/>
      <c r="F73" s="337"/>
      <c r="G73" s="338"/>
      <c r="H73" s="337"/>
      <c r="I73" s="327"/>
      <c r="J73" s="295"/>
      <c r="K73" s="297"/>
      <c r="L73" s="334"/>
      <c r="M73" s="335"/>
      <c r="N73" s="336"/>
      <c r="O73" s="337"/>
      <c r="P73" s="338"/>
      <c r="Q73" s="337"/>
      <c r="R73" s="327"/>
    </row>
    <row r="74" spans="1:18" ht="34.9" customHeight="1">
      <c r="A74" s="295"/>
      <c r="B74" s="297"/>
      <c r="C74" s="347" t="s">
        <v>143</v>
      </c>
      <c r="D74" s="348" t="s">
        <v>144</v>
      </c>
      <c r="E74" s="349"/>
      <c r="F74" s="350"/>
      <c r="G74" s="351">
        <f>(G10*G60)/100+(G26*G58)/100</f>
        <v>0.36980000000000002</v>
      </c>
      <c r="H74" s="352" t="s">
        <v>16</v>
      </c>
      <c r="I74" s="327"/>
      <c r="J74" s="295"/>
      <c r="K74" s="297"/>
      <c r="L74" s="347" t="s">
        <v>143</v>
      </c>
      <c r="M74" s="348" t="s">
        <v>144</v>
      </c>
      <c r="N74" s="349"/>
      <c r="O74" s="350"/>
      <c r="P74" s="351">
        <f>(P10*P60)/100+(P26*P58)/100</f>
        <v>0.28944000000000003</v>
      </c>
      <c r="Q74" s="352" t="s">
        <v>16</v>
      </c>
      <c r="R74" s="327"/>
    </row>
    <row r="75" spans="1:18" ht="13.15" customHeight="1">
      <c r="A75" s="295"/>
      <c r="B75" s="297"/>
      <c r="C75" s="342"/>
      <c r="D75" s="343"/>
      <c r="E75" s="343"/>
      <c r="F75" s="343"/>
      <c r="G75" s="343"/>
      <c r="H75" s="344"/>
      <c r="I75" s="345"/>
      <c r="J75" s="295"/>
      <c r="K75" s="297"/>
      <c r="L75" s="342"/>
      <c r="M75" s="343"/>
      <c r="N75" s="343"/>
      <c r="O75" s="343"/>
      <c r="P75" s="343"/>
      <c r="Q75" s="344"/>
      <c r="R75" s="345"/>
    </row>
    <row r="76" spans="1:18" ht="13.15" customHeight="1">
      <c r="A76" s="295"/>
      <c r="B76" s="297"/>
      <c r="C76" s="353"/>
      <c r="D76" s="354"/>
      <c r="E76" s="354"/>
      <c r="F76" s="355"/>
      <c r="G76" s="356"/>
      <c r="H76" s="355"/>
      <c r="I76" s="321"/>
      <c r="J76" s="295"/>
      <c r="K76" s="297"/>
      <c r="L76" s="353"/>
      <c r="M76" s="354"/>
      <c r="N76" s="354"/>
      <c r="O76" s="355"/>
      <c r="P76" s="356"/>
      <c r="Q76" s="355"/>
      <c r="R76" s="321"/>
    </row>
    <row r="77" spans="1:18" ht="13.15" customHeight="1">
      <c r="A77" s="295"/>
      <c r="B77" s="297"/>
      <c r="C77" s="357"/>
      <c r="D77" s="358" t="s">
        <v>145</v>
      </c>
      <c r="E77" s="359"/>
      <c r="F77" s="360"/>
      <c r="G77" s="361">
        <f>ROUND(SUM(G10+G32+G56+G70),2)</f>
        <v>110.11</v>
      </c>
      <c r="H77" s="362" t="s">
        <v>16</v>
      </c>
      <c r="I77" s="321"/>
      <c r="J77" s="295"/>
      <c r="K77" s="297"/>
      <c r="L77" s="357"/>
      <c r="M77" s="358" t="s">
        <v>145</v>
      </c>
      <c r="N77" s="359"/>
      <c r="O77" s="360"/>
      <c r="P77" s="361">
        <f>ROUND(SUM(P10+P32+P56+P70),2)</f>
        <v>70.19</v>
      </c>
      <c r="Q77" s="362" t="s">
        <v>16</v>
      </c>
      <c r="R77" s="321"/>
    </row>
    <row r="78" spans="1:18" ht="13.9" customHeight="1">
      <c r="A78" s="295"/>
      <c r="B78" s="297"/>
      <c r="C78" s="363"/>
      <c r="D78" s="364"/>
      <c r="E78" s="364"/>
      <c r="F78" s="365"/>
      <c r="G78" s="366"/>
      <c r="H78" s="367"/>
      <c r="I78" s="321"/>
      <c r="J78" s="295"/>
      <c r="K78" s="297"/>
      <c r="L78" s="363"/>
      <c r="M78" s="364"/>
      <c r="N78" s="364"/>
      <c r="O78" s="365"/>
      <c r="P78" s="366"/>
      <c r="Q78" s="367"/>
      <c r="R78" s="321"/>
    </row>
    <row r="79" spans="1:18" ht="13.9" customHeight="1">
      <c r="A79" s="295"/>
      <c r="B79" s="295"/>
      <c r="C79" s="368"/>
      <c r="D79" s="369"/>
      <c r="E79" s="369"/>
      <c r="F79" s="369"/>
      <c r="G79" s="368"/>
      <c r="H79" s="368"/>
      <c r="I79" s="295"/>
      <c r="J79" s="295"/>
      <c r="K79" s="295"/>
      <c r="L79" s="368"/>
      <c r="M79" s="369"/>
      <c r="N79" s="369"/>
      <c r="O79" s="369"/>
      <c r="P79" s="368"/>
      <c r="Q79" s="368"/>
      <c r="R79" s="295"/>
    </row>
    <row r="80" spans="1:18" ht="13.15" customHeight="1">
      <c r="A80" s="295"/>
      <c r="B80" s="295"/>
      <c r="C80" s="295"/>
      <c r="D80" s="370"/>
      <c r="E80" s="370"/>
      <c r="F80" s="370"/>
      <c r="G80" s="295"/>
      <c r="H80" s="295"/>
      <c r="I80" s="295"/>
      <c r="J80" s="295"/>
      <c r="K80" s="295"/>
      <c r="L80" s="295"/>
      <c r="M80" s="370"/>
      <c r="N80" s="370"/>
      <c r="O80" s="370"/>
      <c r="P80" s="295"/>
      <c r="Q80" s="295"/>
      <c r="R80" s="295"/>
    </row>
    <row r="81" spans="1:18" ht="13.15" customHeight="1">
      <c r="A81" s="295"/>
      <c r="B81" s="295"/>
      <c r="C81" s="295"/>
      <c r="D81" s="370"/>
      <c r="E81" s="370"/>
      <c r="F81" s="370"/>
      <c r="G81" s="295"/>
      <c r="H81" s="295"/>
      <c r="I81" s="295"/>
      <c r="J81" s="295"/>
      <c r="K81" s="295"/>
      <c r="L81" s="295"/>
      <c r="M81" s="370"/>
      <c r="N81" s="370"/>
      <c r="O81" s="370"/>
      <c r="P81" s="295"/>
      <c r="Q81" s="295"/>
      <c r="R81" s="295"/>
    </row>
    <row r="82" spans="1:18" ht="13.15" customHeight="1">
      <c r="A82" s="295"/>
      <c r="B82" s="295"/>
      <c r="C82" s="295"/>
      <c r="D82" s="370"/>
      <c r="E82" s="370"/>
      <c r="F82" s="370"/>
      <c r="G82" s="295"/>
      <c r="H82" s="295"/>
      <c r="I82" s="295"/>
      <c r="J82" s="295"/>
      <c r="K82" s="295"/>
      <c r="L82" s="295"/>
      <c r="M82" s="370"/>
      <c r="N82" s="370"/>
      <c r="O82" s="370"/>
      <c r="P82" s="295"/>
      <c r="Q82" s="295"/>
      <c r="R82" s="295"/>
    </row>
    <row r="83" spans="1:18" ht="13.15" customHeight="1">
      <c r="A83" s="295"/>
      <c r="B83" s="295"/>
      <c r="C83" s="295"/>
      <c r="D83" s="370"/>
      <c r="E83" s="370"/>
      <c r="F83" s="370"/>
      <c r="G83" s="295"/>
      <c r="H83" s="295"/>
      <c r="I83" s="295"/>
      <c r="J83" s="295"/>
      <c r="K83" s="295"/>
      <c r="L83" s="295"/>
      <c r="M83" s="370"/>
      <c r="N83" s="370"/>
      <c r="O83" s="370"/>
      <c r="P83" s="295"/>
      <c r="Q83" s="295"/>
      <c r="R83" s="295"/>
    </row>
    <row r="84" spans="1:18" ht="13.15" customHeight="1">
      <c r="A84" s="295"/>
      <c r="B84" s="295"/>
      <c r="C84" s="295"/>
      <c r="D84" s="370"/>
      <c r="E84" s="370"/>
      <c r="F84" s="370"/>
      <c r="G84" s="295"/>
      <c r="H84" s="295"/>
      <c r="I84" s="295"/>
      <c r="J84" s="295"/>
      <c r="K84" s="295"/>
      <c r="L84" s="295"/>
      <c r="M84" s="370"/>
      <c r="N84" s="370"/>
      <c r="O84" s="370"/>
      <c r="P84" s="295"/>
      <c r="Q84" s="295"/>
      <c r="R84" s="295"/>
    </row>
    <row r="85" spans="1:18" ht="13.15" customHeight="1">
      <c r="A85" s="295"/>
      <c r="B85" s="295"/>
      <c r="C85" s="295"/>
      <c r="D85" s="370"/>
      <c r="E85" s="370"/>
      <c r="F85" s="370"/>
      <c r="G85" s="295"/>
      <c r="H85" s="295"/>
      <c r="I85" s="295"/>
      <c r="J85" s="295"/>
      <c r="K85" s="295"/>
      <c r="L85" s="295"/>
      <c r="M85" s="370"/>
      <c r="N85" s="370"/>
      <c r="O85" s="370"/>
      <c r="P85" s="295"/>
      <c r="Q85" s="295"/>
      <c r="R85" s="295"/>
    </row>
    <row r="86" spans="1:18" ht="13.15" customHeight="1">
      <c r="A86" s="295"/>
      <c r="B86" s="295"/>
      <c r="C86" s="295"/>
      <c r="D86" s="370"/>
      <c r="E86" s="370"/>
      <c r="F86" s="370"/>
      <c r="G86" s="295"/>
      <c r="H86" s="295"/>
      <c r="I86" s="295"/>
      <c r="J86" s="295"/>
      <c r="K86" s="295"/>
      <c r="L86" s="295"/>
      <c r="M86" s="370"/>
      <c r="N86" s="370"/>
      <c r="O86" s="370"/>
      <c r="P86" s="295"/>
      <c r="Q86" s="295"/>
      <c r="R86" s="295"/>
    </row>
    <row r="87" spans="1:18" ht="13.15" customHeight="1">
      <c r="A87" s="295"/>
      <c r="B87" s="295"/>
      <c r="C87" s="295"/>
      <c r="D87" s="370"/>
      <c r="E87" s="370"/>
      <c r="F87" s="370"/>
      <c r="G87" s="295"/>
      <c r="H87" s="295"/>
      <c r="I87" s="295"/>
      <c r="J87" s="295"/>
      <c r="K87" s="295"/>
      <c r="L87" s="295"/>
      <c r="M87" s="370"/>
      <c r="N87" s="370"/>
      <c r="O87" s="370"/>
      <c r="P87" s="295"/>
      <c r="Q87" s="295"/>
      <c r="R87" s="295"/>
    </row>
    <row r="88" spans="1:18" ht="13.15" customHeight="1">
      <c r="A88" s="295"/>
      <c r="B88" s="295"/>
      <c r="C88" s="295"/>
      <c r="D88" s="370"/>
      <c r="E88" s="370"/>
      <c r="F88" s="370"/>
      <c r="G88" s="295"/>
      <c r="H88" s="295"/>
      <c r="I88" s="295"/>
      <c r="J88" s="295"/>
      <c r="K88" s="295"/>
      <c r="L88" s="295"/>
      <c r="M88" s="370"/>
      <c r="N88" s="370"/>
      <c r="O88" s="370"/>
      <c r="P88" s="295"/>
      <c r="Q88" s="295"/>
      <c r="R88" s="295"/>
    </row>
    <row r="89" spans="1:18" ht="13.15" customHeight="1">
      <c r="A89" s="295"/>
      <c r="B89" s="295"/>
      <c r="C89" s="295"/>
      <c r="D89" s="370"/>
      <c r="E89" s="370"/>
      <c r="F89" s="370"/>
      <c r="G89" s="295"/>
      <c r="H89" s="295"/>
      <c r="I89" s="295"/>
      <c r="J89" s="295"/>
      <c r="K89" s="295"/>
      <c r="L89" s="295"/>
      <c r="M89" s="370"/>
      <c r="N89" s="370"/>
      <c r="O89" s="370"/>
      <c r="P89" s="295"/>
      <c r="Q89" s="295"/>
      <c r="R89" s="295"/>
    </row>
    <row r="90" spans="1:18" ht="13.15" customHeight="1">
      <c r="A90" s="295"/>
      <c r="B90" s="295"/>
      <c r="C90" s="295"/>
      <c r="D90" s="370"/>
      <c r="E90" s="370"/>
      <c r="F90" s="370"/>
      <c r="G90" s="295"/>
      <c r="H90" s="295"/>
      <c r="I90" s="295"/>
      <c r="J90" s="295"/>
      <c r="K90" s="295"/>
      <c r="L90" s="295"/>
      <c r="M90" s="370"/>
      <c r="N90" s="370"/>
      <c r="O90" s="370"/>
      <c r="P90" s="295"/>
      <c r="Q90" s="295"/>
      <c r="R90" s="295"/>
    </row>
    <row r="91" spans="1:18" ht="13.15" customHeight="1">
      <c r="A91" s="295"/>
      <c r="B91" s="295"/>
      <c r="C91" s="295"/>
      <c r="D91" s="370"/>
      <c r="E91" s="370"/>
      <c r="F91" s="370"/>
      <c r="G91" s="295"/>
      <c r="H91" s="295"/>
      <c r="I91" s="295"/>
      <c r="J91" s="295"/>
      <c r="K91" s="295"/>
      <c r="L91" s="295"/>
      <c r="M91" s="370"/>
      <c r="N91" s="370"/>
      <c r="O91" s="370"/>
      <c r="P91" s="295"/>
      <c r="Q91" s="295"/>
      <c r="R91" s="295"/>
    </row>
    <row r="92" spans="1:18" ht="13.15" customHeight="1">
      <c r="A92" s="295"/>
      <c r="B92" s="295"/>
      <c r="C92" s="295"/>
      <c r="D92" s="370"/>
      <c r="E92" s="370"/>
      <c r="F92" s="370"/>
      <c r="G92" s="295"/>
      <c r="H92" s="295"/>
      <c r="I92" s="295"/>
      <c r="J92" s="295"/>
      <c r="K92" s="295"/>
      <c r="L92" s="295"/>
      <c r="M92" s="370"/>
      <c r="N92" s="370"/>
      <c r="O92" s="370"/>
      <c r="P92" s="295"/>
      <c r="Q92" s="295"/>
      <c r="R92" s="295"/>
    </row>
    <row r="93" spans="1:18" ht="13.15" customHeight="1">
      <c r="A93" s="295"/>
      <c r="B93" s="295"/>
      <c r="C93" s="295"/>
      <c r="D93" s="370"/>
      <c r="E93" s="370"/>
      <c r="F93" s="370"/>
      <c r="G93" s="295"/>
      <c r="H93" s="295"/>
      <c r="I93" s="295"/>
      <c r="J93" s="295"/>
      <c r="K93" s="295"/>
      <c r="L93" s="295"/>
      <c r="M93" s="370"/>
      <c r="N93" s="370"/>
      <c r="O93" s="370"/>
      <c r="P93" s="295"/>
      <c r="Q93" s="295"/>
      <c r="R93" s="295"/>
    </row>
    <row r="94" spans="1:18" ht="13.15" customHeight="1">
      <c r="A94" s="295"/>
      <c r="B94" s="295"/>
      <c r="C94" s="295"/>
      <c r="D94" s="370"/>
      <c r="E94" s="370"/>
      <c r="F94" s="370"/>
      <c r="G94" s="295"/>
      <c r="H94" s="295"/>
      <c r="I94" s="295"/>
      <c r="J94" s="295"/>
      <c r="K94" s="295"/>
      <c r="L94" s="295"/>
      <c r="M94" s="370"/>
      <c r="N94" s="370"/>
      <c r="O94" s="370"/>
      <c r="P94" s="295"/>
      <c r="Q94" s="295"/>
      <c r="R94" s="295"/>
    </row>
    <row r="95" spans="1:18" ht="13.15" customHeight="1">
      <c r="A95" s="295"/>
      <c r="B95" s="295"/>
      <c r="C95" s="295"/>
      <c r="D95" s="370"/>
      <c r="E95" s="370"/>
      <c r="F95" s="370"/>
      <c r="G95" s="295"/>
      <c r="H95" s="295"/>
      <c r="I95" s="295"/>
      <c r="J95" s="295"/>
      <c r="K95" s="295"/>
      <c r="L95" s="295"/>
      <c r="M95" s="370"/>
      <c r="N95" s="370"/>
      <c r="O95" s="370"/>
      <c r="P95" s="295"/>
      <c r="Q95" s="295"/>
      <c r="R95" s="295"/>
    </row>
    <row r="96" spans="1:18" ht="13.15" customHeight="1">
      <c r="A96" s="295"/>
      <c r="B96" s="295"/>
      <c r="C96" s="295"/>
      <c r="D96" s="370"/>
      <c r="E96" s="370"/>
      <c r="F96" s="370"/>
      <c r="G96" s="295"/>
      <c r="H96" s="295"/>
      <c r="I96" s="295"/>
      <c r="J96" s="295"/>
      <c r="K96" s="295"/>
      <c r="L96" s="295"/>
      <c r="M96" s="370"/>
      <c r="N96" s="370"/>
      <c r="O96" s="370"/>
      <c r="P96" s="295"/>
      <c r="Q96" s="295"/>
      <c r="R96" s="295"/>
    </row>
    <row r="97" spans="1:18" ht="13.15" customHeight="1">
      <c r="A97" s="295"/>
      <c r="B97" s="295"/>
      <c r="C97" s="295"/>
      <c r="D97" s="370"/>
      <c r="E97" s="370"/>
      <c r="F97" s="370"/>
      <c r="G97" s="295"/>
      <c r="H97" s="295"/>
      <c r="I97" s="295"/>
      <c r="J97" s="295"/>
      <c r="K97" s="295"/>
      <c r="L97" s="295"/>
      <c r="M97" s="370"/>
      <c r="N97" s="370"/>
      <c r="O97" s="370"/>
      <c r="P97" s="295"/>
      <c r="Q97" s="295"/>
      <c r="R97" s="295"/>
    </row>
    <row r="98" spans="1:18" ht="13.15" customHeight="1">
      <c r="A98" s="295"/>
      <c r="B98" s="295"/>
      <c r="C98" s="295"/>
      <c r="D98" s="370"/>
      <c r="E98" s="370"/>
      <c r="F98" s="370"/>
      <c r="G98" s="295"/>
      <c r="H98" s="370"/>
      <c r="I98" s="370"/>
      <c r="J98" s="295"/>
      <c r="K98" s="295"/>
      <c r="L98" s="295"/>
      <c r="M98" s="370"/>
      <c r="N98" s="370"/>
      <c r="O98" s="370"/>
      <c r="P98" s="295"/>
      <c r="Q98" s="370"/>
      <c r="R98" s="370"/>
    </row>
    <row r="99" spans="1:18" ht="13.15" customHeight="1">
      <c r="A99" s="295"/>
      <c r="B99" s="295"/>
      <c r="C99" s="295"/>
      <c r="D99" s="370"/>
      <c r="E99" s="370"/>
      <c r="F99" s="370"/>
      <c r="G99" s="295"/>
      <c r="H99" s="370"/>
      <c r="I99" s="370"/>
      <c r="J99" s="295"/>
      <c r="K99" s="295"/>
      <c r="L99" s="295"/>
      <c r="M99" s="370"/>
      <c r="N99" s="370"/>
      <c r="O99" s="370"/>
      <c r="P99" s="295"/>
      <c r="Q99" s="370"/>
      <c r="R99" s="370"/>
    </row>
    <row r="100" spans="1:18" ht="13.15" customHeight="1">
      <c r="A100" s="295"/>
      <c r="B100" s="295"/>
      <c r="C100" s="295"/>
      <c r="D100" s="370"/>
      <c r="E100" s="370"/>
      <c r="F100" s="370"/>
      <c r="G100" s="295"/>
      <c r="H100" s="295"/>
      <c r="I100" s="295"/>
      <c r="J100" s="295"/>
      <c r="K100" s="295"/>
      <c r="L100" s="295"/>
      <c r="M100" s="370"/>
      <c r="N100" s="370"/>
      <c r="O100" s="370"/>
      <c r="P100" s="295"/>
      <c r="Q100" s="295"/>
      <c r="R100" s="295"/>
    </row>
    <row r="101" spans="1:18" ht="13.15" customHeight="1">
      <c r="A101" s="295"/>
      <c r="B101" s="295"/>
      <c r="C101" s="295"/>
      <c r="D101" s="370"/>
      <c r="E101" s="370"/>
      <c r="F101" s="370"/>
      <c r="G101" s="295"/>
      <c r="H101" s="295"/>
      <c r="I101" s="295"/>
      <c r="J101" s="295"/>
      <c r="K101" s="295"/>
      <c r="L101" s="295"/>
      <c r="M101" s="370"/>
      <c r="N101" s="370"/>
      <c r="O101" s="370"/>
      <c r="P101" s="295"/>
      <c r="Q101" s="295"/>
      <c r="R101" s="295"/>
    </row>
    <row r="102" spans="1:18" ht="13.15" customHeight="1">
      <c r="A102" s="295"/>
      <c r="B102" s="295"/>
      <c r="C102" s="295"/>
      <c r="D102" s="370"/>
      <c r="E102" s="370"/>
      <c r="F102" s="370"/>
      <c r="G102" s="295"/>
      <c r="H102" s="295"/>
      <c r="I102" s="295"/>
      <c r="J102" s="295"/>
      <c r="K102" s="295"/>
      <c r="L102" s="295"/>
      <c r="M102" s="370"/>
      <c r="N102" s="370"/>
      <c r="O102" s="370"/>
      <c r="P102" s="295"/>
      <c r="Q102" s="295"/>
      <c r="R102" s="295"/>
    </row>
    <row r="103" spans="1:18" ht="13.15" customHeight="1">
      <c r="A103" s="295"/>
      <c r="B103" s="295"/>
      <c r="C103" s="295"/>
      <c r="D103" s="370"/>
      <c r="E103" s="370"/>
      <c r="F103" s="370"/>
      <c r="G103" s="295"/>
      <c r="H103" s="295"/>
      <c r="I103" s="295"/>
      <c r="J103" s="295"/>
      <c r="K103" s="295"/>
      <c r="L103" s="295"/>
      <c r="M103" s="370"/>
      <c r="N103" s="370"/>
      <c r="O103" s="370"/>
      <c r="P103" s="295"/>
      <c r="Q103" s="295"/>
      <c r="R103" s="295"/>
    </row>
    <row r="104" spans="1:18" ht="13.15" customHeight="1">
      <c r="A104" s="295"/>
      <c r="B104" s="295"/>
      <c r="C104" s="295"/>
      <c r="D104" s="370"/>
      <c r="E104" s="370"/>
      <c r="F104" s="370"/>
      <c r="G104" s="295"/>
      <c r="H104" s="295"/>
      <c r="I104" s="295"/>
      <c r="J104" s="295"/>
      <c r="K104" s="295"/>
      <c r="L104" s="295"/>
      <c r="M104" s="370"/>
      <c r="N104" s="370"/>
      <c r="O104" s="370"/>
      <c r="P104" s="295"/>
      <c r="Q104" s="295"/>
      <c r="R104" s="295"/>
    </row>
    <row r="105" spans="1:18" ht="13.15" customHeight="1">
      <c r="A105" s="295"/>
      <c r="B105" s="295"/>
      <c r="C105" s="295"/>
      <c r="D105" s="370"/>
      <c r="E105" s="370"/>
      <c r="F105" s="370"/>
      <c r="G105" s="295"/>
      <c r="H105" s="295"/>
      <c r="I105" s="295"/>
      <c r="J105" s="295"/>
      <c r="K105" s="295"/>
      <c r="L105" s="295"/>
      <c r="M105" s="370"/>
      <c r="N105" s="370"/>
      <c r="O105" s="370"/>
      <c r="P105" s="295"/>
      <c r="Q105" s="295"/>
      <c r="R105" s="295"/>
    </row>
    <row r="106" spans="1:18" ht="13.15" customHeight="1">
      <c r="A106" s="295"/>
      <c r="B106" s="295"/>
      <c r="C106" s="295"/>
      <c r="D106" s="370"/>
      <c r="E106" s="370"/>
      <c r="F106" s="370"/>
      <c r="G106" s="295"/>
      <c r="H106" s="295"/>
      <c r="I106" s="295"/>
      <c r="J106" s="295"/>
      <c r="K106" s="295"/>
      <c r="L106" s="295"/>
      <c r="M106" s="370"/>
      <c r="N106" s="370"/>
      <c r="O106" s="370"/>
      <c r="P106" s="295"/>
      <c r="Q106" s="295"/>
      <c r="R106" s="295"/>
    </row>
    <row r="107" spans="1:18" ht="13.15" customHeight="1">
      <c r="A107" s="295"/>
      <c r="B107" s="295"/>
      <c r="C107" s="295"/>
      <c r="D107" s="370"/>
      <c r="E107" s="370"/>
      <c r="F107" s="370"/>
      <c r="G107" s="295"/>
      <c r="H107" s="295"/>
      <c r="I107" s="295"/>
      <c r="J107" s="295"/>
      <c r="K107" s="295"/>
      <c r="L107" s="295"/>
      <c r="M107" s="370"/>
      <c r="N107" s="370"/>
      <c r="O107" s="370"/>
      <c r="P107" s="295"/>
      <c r="Q107" s="295"/>
      <c r="R107" s="295"/>
    </row>
    <row r="108" spans="1:18" ht="13.15" customHeight="1">
      <c r="A108" s="295"/>
      <c r="B108" s="295"/>
      <c r="C108" s="295"/>
      <c r="D108" s="370"/>
      <c r="E108" s="370"/>
      <c r="F108" s="370"/>
      <c r="G108" s="295"/>
      <c r="H108" s="295"/>
      <c r="I108" s="295"/>
      <c r="J108" s="295"/>
      <c r="K108" s="295"/>
      <c r="L108" s="295"/>
      <c r="M108" s="370"/>
      <c r="N108" s="370"/>
      <c r="O108" s="370"/>
      <c r="P108" s="295"/>
      <c r="Q108" s="295"/>
      <c r="R108" s="295"/>
    </row>
    <row r="109" spans="1:18" ht="13.15" customHeight="1">
      <c r="A109" s="295"/>
      <c r="B109" s="295"/>
      <c r="C109" s="295"/>
      <c r="D109" s="370"/>
      <c r="E109" s="370"/>
      <c r="F109" s="370"/>
      <c r="G109" s="295"/>
      <c r="H109" s="295"/>
      <c r="I109" s="295"/>
      <c r="J109" s="295"/>
      <c r="K109" s="295"/>
      <c r="L109" s="295"/>
      <c r="M109" s="370"/>
      <c r="N109" s="370"/>
      <c r="O109" s="370"/>
      <c r="P109" s="295"/>
      <c r="Q109" s="295"/>
      <c r="R109" s="295"/>
    </row>
    <row r="110" spans="1:18" ht="13.15" customHeight="1">
      <c r="A110" s="295"/>
      <c r="B110" s="295"/>
      <c r="C110" s="295"/>
      <c r="D110" s="370"/>
      <c r="E110" s="370"/>
      <c r="F110" s="370"/>
      <c r="G110" s="295"/>
      <c r="H110" s="295"/>
      <c r="I110" s="295"/>
      <c r="J110" s="295"/>
      <c r="K110" s="295"/>
      <c r="L110" s="295"/>
      <c r="M110" s="370"/>
      <c r="N110" s="370"/>
      <c r="O110" s="370"/>
      <c r="P110" s="295"/>
      <c r="Q110" s="295"/>
      <c r="R110" s="295"/>
    </row>
    <row r="111" spans="1:18" ht="13.15" customHeight="1">
      <c r="A111" s="295"/>
      <c r="B111" s="295"/>
      <c r="C111" s="295"/>
      <c r="D111" s="370"/>
      <c r="E111" s="370"/>
      <c r="F111" s="370"/>
      <c r="G111" s="295"/>
      <c r="H111" s="295"/>
      <c r="I111" s="295"/>
      <c r="J111" s="295"/>
      <c r="K111" s="295"/>
      <c r="L111" s="295"/>
      <c r="M111" s="370"/>
      <c r="N111" s="370"/>
      <c r="O111" s="370"/>
      <c r="P111" s="295"/>
      <c r="Q111" s="295"/>
      <c r="R111" s="295"/>
    </row>
    <row r="112" spans="1:18" ht="13.15" customHeight="1">
      <c r="A112" s="295"/>
      <c r="B112" s="295"/>
      <c r="C112" s="295"/>
      <c r="D112" s="370"/>
      <c r="E112" s="370"/>
      <c r="F112" s="370"/>
      <c r="G112" s="295"/>
      <c r="H112" s="295"/>
      <c r="I112" s="295"/>
      <c r="J112" s="295"/>
      <c r="K112" s="295"/>
      <c r="L112" s="295"/>
      <c r="M112" s="370"/>
      <c r="N112" s="370"/>
      <c r="O112" s="370"/>
      <c r="P112" s="295"/>
      <c r="Q112" s="295"/>
      <c r="R112" s="295"/>
    </row>
    <row r="113" spans="1:18" ht="13.15" customHeight="1">
      <c r="A113" s="295"/>
      <c r="B113" s="295"/>
      <c r="C113" s="295"/>
      <c r="D113" s="370"/>
      <c r="E113" s="370"/>
      <c r="F113" s="370"/>
      <c r="G113" s="295"/>
      <c r="H113" s="295"/>
      <c r="I113" s="295"/>
      <c r="J113" s="295"/>
      <c r="K113" s="295"/>
      <c r="L113" s="295"/>
      <c r="M113" s="370"/>
      <c r="N113" s="370"/>
      <c r="O113" s="370"/>
      <c r="P113" s="295"/>
      <c r="Q113" s="295"/>
      <c r="R113" s="295"/>
    </row>
    <row r="114" spans="1:18" ht="13.15" customHeight="1">
      <c r="A114" s="295"/>
      <c r="B114" s="295"/>
      <c r="C114" s="295"/>
      <c r="D114" s="370"/>
      <c r="E114" s="370"/>
      <c r="F114" s="370"/>
      <c r="G114" s="295"/>
      <c r="H114" s="295"/>
      <c r="I114" s="295"/>
      <c r="J114" s="295"/>
      <c r="K114" s="295"/>
      <c r="L114" s="295"/>
      <c r="M114" s="370"/>
      <c r="N114" s="370"/>
      <c r="O114" s="370"/>
      <c r="P114" s="295"/>
      <c r="Q114" s="295"/>
      <c r="R114" s="295"/>
    </row>
    <row r="115" spans="1:18" ht="13.15" customHeight="1">
      <c r="A115" s="295"/>
      <c r="B115" s="295"/>
      <c r="C115" s="295"/>
      <c r="D115" s="370"/>
      <c r="E115" s="370"/>
      <c r="F115" s="370"/>
      <c r="G115" s="295"/>
      <c r="H115" s="295"/>
      <c r="I115" s="295"/>
      <c r="J115" s="295"/>
      <c r="K115" s="295"/>
      <c r="L115" s="295"/>
      <c r="M115" s="370"/>
      <c r="N115" s="370"/>
      <c r="O115" s="370"/>
      <c r="P115" s="295"/>
      <c r="Q115" s="295"/>
      <c r="R115" s="295"/>
    </row>
    <row r="116" spans="1:18" ht="13.15" customHeight="1">
      <c r="A116" s="295"/>
      <c r="B116" s="295"/>
      <c r="C116" s="295"/>
      <c r="D116" s="370"/>
      <c r="E116" s="370"/>
      <c r="F116" s="370"/>
      <c r="G116" s="295"/>
      <c r="H116" s="295"/>
      <c r="I116" s="295"/>
      <c r="J116" s="295"/>
      <c r="K116" s="295"/>
      <c r="L116" s="295"/>
      <c r="M116" s="370"/>
      <c r="N116" s="370"/>
      <c r="O116" s="370"/>
      <c r="P116" s="295"/>
      <c r="Q116" s="295"/>
      <c r="R116" s="295"/>
    </row>
    <row r="117" spans="1:18" ht="13.15" customHeight="1">
      <c r="A117" s="295"/>
      <c r="B117" s="295"/>
      <c r="C117" s="295"/>
      <c r="D117" s="370"/>
      <c r="E117" s="370"/>
      <c r="F117" s="370"/>
      <c r="G117" s="295"/>
      <c r="H117" s="295"/>
      <c r="I117" s="295"/>
      <c r="J117" s="295"/>
      <c r="K117" s="295"/>
      <c r="L117" s="295"/>
      <c r="M117" s="370"/>
      <c r="N117" s="370"/>
      <c r="O117" s="370"/>
      <c r="P117" s="295"/>
      <c r="Q117" s="295"/>
      <c r="R117" s="295"/>
    </row>
    <row r="118" spans="1:18" ht="13.15" customHeight="1">
      <c r="A118" s="295"/>
      <c r="B118" s="295"/>
      <c r="C118" s="295"/>
      <c r="D118" s="370"/>
      <c r="E118" s="370"/>
      <c r="F118" s="370"/>
      <c r="G118" s="295"/>
      <c r="H118" s="295"/>
      <c r="I118" s="295"/>
      <c r="J118" s="295"/>
      <c r="K118" s="295"/>
      <c r="L118" s="295"/>
      <c r="M118" s="370"/>
      <c r="N118" s="370"/>
      <c r="O118" s="370"/>
      <c r="P118" s="295"/>
      <c r="Q118" s="295"/>
      <c r="R118" s="295"/>
    </row>
    <row r="119" spans="1:18" ht="13.15" customHeight="1">
      <c r="A119" s="295"/>
      <c r="B119" s="295"/>
      <c r="C119" s="295"/>
      <c r="D119" s="370"/>
      <c r="E119" s="370"/>
      <c r="F119" s="370"/>
      <c r="G119" s="295"/>
      <c r="H119" s="295"/>
      <c r="I119" s="295"/>
      <c r="J119" s="295"/>
      <c r="K119" s="295"/>
      <c r="L119" s="295"/>
      <c r="M119" s="370"/>
      <c r="N119" s="370"/>
      <c r="O119" s="370"/>
      <c r="P119" s="295"/>
      <c r="Q119" s="295"/>
      <c r="R119" s="295"/>
    </row>
    <row r="120" spans="1:18" ht="13.15" customHeight="1">
      <c r="A120" s="295"/>
      <c r="B120" s="295"/>
      <c r="C120" s="295"/>
      <c r="D120" s="370"/>
      <c r="E120" s="370"/>
      <c r="F120" s="370"/>
      <c r="G120" s="295"/>
      <c r="H120" s="295"/>
      <c r="I120" s="295"/>
      <c r="J120" s="295"/>
      <c r="K120" s="295"/>
      <c r="L120" s="295"/>
      <c r="M120" s="370"/>
      <c r="N120" s="370"/>
      <c r="O120" s="370"/>
      <c r="P120" s="295"/>
      <c r="Q120" s="295"/>
      <c r="R120" s="295"/>
    </row>
    <row r="121" spans="1:18" ht="13.15" customHeight="1">
      <c r="A121" s="295"/>
      <c r="B121" s="295"/>
      <c r="C121" s="295"/>
      <c r="D121" s="370"/>
      <c r="E121" s="370"/>
      <c r="F121" s="370"/>
      <c r="G121" s="295"/>
      <c r="H121" s="295"/>
      <c r="I121" s="295"/>
      <c r="J121" s="295"/>
      <c r="K121" s="295"/>
      <c r="L121" s="295"/>
      <c r="M121" s="370"/>
      <c r="N121" s="370"/>
      <c r="O121" s="370"/>
      <c r="P121" s="295"/>
      <c r="Q121" s="295"/>
      <c r="R121" s="295"/>
    </row>
    <row r="122" spans="1:18" ht="13.15" customHeight="1">
      <c r="A122" s="295"/>
      <c r="B122" s="295"/>
      <c r="C122" s="295"/>
      <c r="D122" s="370"/>
      <c r="E122" s="370"/>
      <c r="F122" s="370"/>
      <c r="G122" s="295"/>
      <c r="H122" s="295"/>
      <c r="I122" s="295"/>
      <c r="J122" s="295"/>
      <c r="K122" s="295"/>
      <c r="L122" s="295"/>
      <c r="M122" s="370"/>
      <c r="N122" s="370"/>
      <c r="O122" s="370"/>
      <c r="P122" s="295"/>
      <c r="Q122" s="295"/>
      <c r="R122" s="295"/>
    </row>
    <row r="123" spans="1:18" ht="13.15" customHeight="1">
      <c r="A123" s="295"/>
      <c r="B123" s="295"/>
      <c r="C123" s="295"/>
      <c r="D123" s="370"/>
      <c r="E123" s="370"/>
      <c r="F123" s="370"/>
      <c r="G123" s="295"/>
      <c r="H123" s="295"/>
      <c r="I123" s="295"/>
      <c r="J123" s="295"/>
      <c r="K123" s="295"/>
      <c r="L123" s="295"/>
      <c r="M123" s="370"/>
      <c r="N123" s="370"/>
      <c r="O123" s="370"/>
      <c r="P123" s="295"/>
      <c r="Q123" s="295"/>
      <c r="R123" s="295"/>
    </row>
    <row r="124" spans="1:18" ht="13.15" customHeight="1">
      <c r="A124" s="295"/>
      <c r="B124" s="295"/>
      <c r="C124" s="295"/>
      <c r="D124" s="370"/>
      <c r="E124" s="370"/>
      <c r="F124" s="370"/>
      <c r="G124" s="295"/>
      <c r="H124" s="295"/>
      <c r="I124" s="295"/>
      <c r="J124" s="295"/>
      <c r="K124" s="295"/>
      <c r="L124" s="295"/>
      <c r="M124" s="370"/>
      <c r="N124" s="370"/>
      <c r="O124" s="370"/>
      <c r="P124" s="295"/>
      <c r="Q124" s="295"/>
      <c r="R124" s="295"/>
    </row>
    <row r="125" spans="1:18" ht="13.15" customHeight="1">
      <c r="A125" s="295"/>
      <c r="B125" s="295"/>
      <c r="C125" s="295"/>
      <c r="D125" s="370"/>
      <c r="E125" s="370"/>
      <c r="F125" s="370"/>
      <c r="G125" s="295"/>
      <c r="H125" s="295"/>
      <c r="I125" s="295"/>
      <c r="J125" s="295"/>
      <c r="K125" s="295"/>
      <c r="L125" s="295"/>
      <c r="M125" s="370"/>
      <c r="N125" s="370"/>
      <c r="O125" s="370"/>
      <c r="P125" s="295"/>
      <c r="Q125" s="295"/>
      <c r="R125" s="295"/>
    </row>
    <row r="126" spans="1:18" ht="13.15" customHeight="1">
      <c r="A126" s="295"/>
      <c r="B126" s="295"/>
      <c r="C126" s="295"/>
      <c r="D126" s="370"/>
      <c r="E126" s="370"/>
      <c r="F126" s="370"/>
      <c r="G126" s="295"/>
      <c r="H126" s="295"/>
      <c r="I126" s="295"/>
      <c r="J126" s="295"/>
      <c r="K126" s="295"/>
      <c r="L126" s="295"/>
      <c r="M126" s="370"/>
      <c r="N126" s="370"/>
      <c r="O126" s="370"/>
      <c r="P126" s="295"/>
      <c r="Q126" s="295"/>
      <c r="R126" s="295"/>
    </row>
    <row r="127" spans="1:18" ht="13.15" customHeight="1">
      <c r="A127" s="295"/>
      <c r="B127" s="295"/>
      <c r="C127" s="295"/>
      <c r="D127" s="370"/>
      <c r="E127" s="370"/>
      <c r="F127" s="370"/>
      <c r="G127" s="295"/>
      <c r="H127" s="295"/>
      <c r="I127" s="295"/>
      <c r="J127" s="295"/>
      <c r="K127" s="295"/>
      <c r="L127" s="295"/>
      <c r="M127" s="370"/>
      <c r="N127" s="370"/>
      <c r="O127" s="370"/>
      <c r="P127" s="295"/>
      <c r="Q127" s="295"/>
      <c r="R127" s="295"/>
    </row>
    <row r="128" spans="1:18" ht="13.15" customHeight="1">
      <c r="A128" s="295"/>
      <c r="B128" s="295"/>
      <c r="C128" s="295"/>
      <c r="D128" s="370"/>
      <c r="E128" s="370"/>
      <c r="F128" s="370"/>
      <c r="G128" s="295"/>
      <c r="H128" s="295"/>
      <c r="I128" s="295"/>
      <c r="J128" s="295"/>
      <c r="K128" s="295"/>
      <c r="L128" s="295"/>
      <c r="M128" s="370"/>
      <c r="N128" s="370"/>
      <c r="O128" s="370"/>
      <c r="P128" s="295"/>
      <c r="Q128" s="295"/>
      <c r="R128" s="295"/>
    </row>
    <row r="129" spans="1:18" ht="13.15" customHeight="1">
      <c r="A129" s="295"/>
      <c r="B129" s="295"/>
      <c r="C129" s="295"/>
      <c r="D129" s="370"/>
      <c r="E129" s="370"/>
      <c r="F129" s="370"/>
      <c r="G129" s="295"/>
      <c r="H129" s="295"/>
      <c r="I129" s="295"/>
      <c r="J129" s="295"/>
      <c r="K129" s="295"/>
      <c r="L129" s="295"/>
      <c r="M129" s="370"/>
      <c r="N129" s="370"/>
      <c r="O129" s="370"/>
      <c r="P129" s="295"/>
      <c r="Q129" s="295"/>
      <c r="R129" s="295"/>
    </row>
    <row r="130" spans="1:18" ht="13.15" customHeight="1">
      <c r="A130" s="295"/>
      <c r="B130" s="295"/>
      <c r="C130" s="295"/>
      <c r="D130" s="370"/>
      <c r="E130" s="370"/>
      <c r="F130" s="370"/>
      <c r="G130" s="295"/>
      <c r="H130" s="295"/>
      <c r="I130" s="295"/>
      <c r="J130" s="295"/>
      <c r="K130" s="295"/>
      <c r="L130" s="295"/>
      <c r="M130" s="370"/>
      <c r="N130" s="370"/>
      <c r="O130" s="370"/>
      <c r="P130" s="295"/>
      <c r="Q130" s="295"/>
      <c r="R130" s="295"/>
    </row>
    <row r="131" spans="1:18" ht="13.15" customHeight="1">
      <c r="A131" s="295"/>
      <c r="B131" s="295"/>
      <c r="C131" s="295"/>
      <c r="D131" s="370"/>
      <c r="E131" s="370"/>
      <c r="F131" s="370"/>
      <c r="G131" s="295"/>
      <c r="H131" s="295"/>
      <c r="I131" s="295"/>
      <c r="J131" s="295"/>
      <c r="K131" s="295"/>
      <c r="L131" s="295"/>
      <c r="M131" s="370"/>
      <c r="N131" s="370"/>
      <c r="O131" s="370"/>
      <c r="P131" s="295"/>
      <c r="Q131" s="295"/>
      <c r="R131" s="295"/>
    </row>
    <row r="132" spans="1:18" ht="13.15" customHeight="1">
      <c r="A132" s="295"/>
      <c r="B132" s="295"/>
      <c r="C132" s="295"/>
      <c r="D132" s="370"/>
      <c r="E132" s="370"/>
      <c r="F132" s="370"/>
      <c r="G132" s="295"/>
      <c r="H132" s="295"/>
      <c r="I132" s="295"/>
      <c r="J132" s="295"/>
      <c r="K132" s="295"/>
      <c r="L132" s="295"/>
      <c r="M132" s="370"/>
      <c r="N132" s="370"/>
      <c r="O132" s="370"/>
      <c r="P132" s="295"/>
      <c r="Q132" s="295"/>
      <c r="R132" s="295"/>
    </row>
    <row r="133" spans="1:18" ht="13.15" customHeight="1">
      <c r="A133" s="295"/>
      <c r="B133" s="295"/>
      <c r="C133" s="295"/>
      <c r="D133" s="370"/>
      <c r="E133" s="370"/>
      <c r="F133" s="370"/>
      <c r="G133" s="295"/>
      <c r="H133" s="295"/>
      <c r="I133" s="295"/>
      <c r="J133" s="295"/>
      <c r="K133" s="295"/>
      <c r="L133" s="295"/>
      <c r="M133" s="370"/>
      <c r="N133" s="370"/>
      <c r="O133" s="370"/>
      <c r="P133" s="295"/>
      <c r="Q133" s="295"/>
      <c r="R133" s="295"/>
    </row>
    <row r="134" spans="1:18" ht="13.15" customHeight="1">
      <c r="A134" s="295"/>
      <c r="B134" s="295"/>
      <c r="C134" s="295"/>
      <c r="D134" s="370"/>
      <c r="E134" s="370"/>
      <c r="F134" s="370"/>
      <c r="G134" s="295"/>
      <c r="H134" s="295"/>
      <c r="I134" s="295"/>
      <c r="J134" s="295"/>
      <c r="K134" s="295"/>
      <c r="L134" s="295"/>
      <c r="M134" s="370"/>
      <c r="N134" s="370"/>
      <c r="O134" s="370"/>
      <c r="P134" s="295"/>
      <c r="Q134" s="295"/>
      <c r="R134" s="295"/>
    </row>
    <row r="135" spans="1:18" ht="13.15" customHeight="1">
      <c r="A135" s="295"/>
      <c r="B135" s="295"/>
      <c r="C135" s="295"/>
      <c r="D135" s="370"/>
      <c r="E135" s="370"/>
      <c r="F135" s="370"/>
      <c r="G135" s="295"/>
      <c r="H135" s="295"/>
      <c r="I135" s="295"/>
      <c r="J135" s="295"/>
      <c r="K135" s="295"/>
      <c r="L135" s="295"/>
      <c r="M135" s="370"/>
      <c r="N135" s="370"/>
      <c r="O135" s="370"/>
      <c r="P135" s="295"/>
      <c r="Q135" s="295"/>
      <c r="R135" s="295"/>
    </row>
    <row r="136" spans="1:18" ht="13.15" customHeight="1">
      <c r="A136" s="295"/>
      <c r="B136" s="295"/>
      <c r="C136" s="295"/>
      <c r="D136" s="370"/>
      <c r="E136" s="370"/>
      <c r="F136" s="370"/>
      <c r="G136" s="295"/>
      <c r="H136" s="295"/>
      <c r="I136" s="295"/>
      <c r="J136" s="295"/>
      <c r="K136" s="295"/>
      <c r="L136" s="295"/>
      <c r="M136" s="370"/>
      <c r="N136" s="370"/>
      <c r="O136" s="370"/>
      <c r="P136" s="295"/>
      <c r="Q136" s="295"/>
      <c r="R136" s="295"/>
    </row>
    <row r="137" spans="1:18" ht="13.15" customHeight="1">
      <c r="A137" s="295"/>
      <c r="B137" s="295"/>
      <c r="C137" s="295"/>
      <c r="D137" s="370"/>
      <c r="E137" s="370"/>
      <c r="F137" s="370"/>
      <c r="G137" s="295"/>
      <c r="H137" s="295"/>
      <c r="I137" s="295"/>
      <c r="J137" s="295"/>
      <c r="K137" s="295"/>
      <c r="L137" s="295"/>
      <c r="M137" s="370"/>
      <c r="N137" s="370"/>
      <c r="O137" s="370"/>
      <c r="P137" s="295"/>
      <c r="Q137" s="295"/>
      <c r="R137" s="295"/>
    </row>
    <row r="138" spans="1:18" ht="13.15" customHeight="1">
      <c r="A138" s="295"/>
      <c r="B138" s="295"/>
      <c r="C138" s="295"/>
      <c r="D138" s="370"/>
      <c r="E138" s="370"/>
      <c r="F138" s="370"/>
      <c r="G138" s="295"/>
      <c r="H138" s="295"/>
      <c r="I138" s="295"/>
      <c r="J138" s="295"/>
      <c r="K138" s="295"/>
      <c r="L138" s="295"/>
      <c r="M138" s="370"/>
      <c r="N138" s="370"/>
      <c r="O138" s="370"/>
      <c r="P138" s="295"/>
      <c r="Q138" s="295"/>
      <c r="R138" s="295"/>
    </row>
    <row r="139" spans="1:18" ht="13.15" customHeight="1">
      <c r="A139" s="295"/>
      <c r="B139" s="295"/>
      <c r="C139" s="295"/>
      <c r="D139" s="370"/>
      <c r="E139" s="370"/>
      <c r="F139" s="370"/>
      <c r="G139" s="295"/>
      <c r="H139" s="295"/>
      <c r="I139" s="295"/>
      <c r="J139" s="295"/>
      <c r="K139" s="295"/>
      <c r="L139" s="295"/>
      <c r="M139" s="370"/>
      <c r="N139" s="370"/>
      <c r="O139" s="370"/>
      <c r="P139" s="295"/>
      <c r="Q139" s="295"/>
      <c r="R139" s="295"/>
    </row>
    <row r="140" spans="1:18" ht="13.15" customHeight="1">
      <c r="A140" s="295"/>
      <c r="B140" s="295"/>
      <c r="C140" s="295"/>
      <c r="D140" s="370"/>
      <c r="E140" s="370"/>
      <c r="F140" s="370"/>
      <c r="G140" s="295"/>
      <c r="H140" s="295"/>
      <c r="I140" s="295"/>
      <c r="J140" s="295"/>
      <c r="K140" s="295"/>
      <c r="L140" s="295"/>
      <c r="M140" s="370"/>
      <c r="N140" s="370"/>
      <c r="O140" s="370"/>
      <c r="P140" s="295"/>
      <c r="Q140" s="295"/>
      <c r="R140" s="295"/>
    </row>
    <row r="141" spans="1:18" ht="13.15" customHeight="1">
      <c r="A141" s="295"/>
      <c r="B141" s="295"/>
      <c r="C141" s="295"/>
      <c r="D141" s="370"/>
      <c r="E141" s="370"/>
      <c r="F141" s="370"/>
      <c r="G141" s="295"/>
      <c r="H141" s="295"/>
      <c r="I141" s="295"/>
      <c r="J141" s="295"/>
      <c r="K141" s="295"/>
      <c r="L141" s="295"/>
      <c r="M141" s="370"/>
      <c r="N141" s="370"/>
      <c r="O141" s="370"/>
      <c r="P141" s="295"/>
      <c r="Q141" s="295"/>
      <c r="R141" s="295"/>
    </row>
    <row r="142" spans="1:18" ht="13.15" customHeight="1">
      <c r="A142" s="295"/>
      <c r="B142" s="295"/>
      <c r="C142" s="295"/>
      <c r="D142" s="370"/>
      <c r="E142" s="370"/>
      <c r="F142" s="370"/>
      <c r="G142" s="295"/>
      <c r="H142" s="295"/>
      <c r="I142" s="295"/>
      <c r="J142" s="295"/>
      <c r="K142" s="295"/>
      <c r="L142" s="295"/>
      <c r="M142" s="370"/>
      <c r="N142" s="370"/>
      <c r="O142" s="370"/>
      <c r="P142" s="295"/>
      <c r="Q142" s="295"/>
      <c r="R142" s="295"/>
    </row>
    <row r="143" spans="1:18" ht="13.15" customHeight="1">
      <c r="A143" s="295"/>
      <c r="B143" s="295"/>
      <c r="C143" s="295"/>
      <c r="D143" s="370"/>
      <c r="E143" s="370"/>
      <c r="F143" s="370"/>
      <c r="G143" s="295"/>
      <c r="H143" s="295"/>
      <c r="I143" s="295"/>
      <c r="J143" s="295"/>
      <c r="K143" s="295"/>
      <c r="L143" s="295"/>
      <c r="M143" s="370"/>
      <c r="N143" s="370"/>
      <c r="O143" s="370"/>
      <c r="P143" s="295"/>
      <c r="Q143" s="295"/>
      <c r="R143" s="295"/>
    </row>
    <row r="144" spans="1:18" ht="13.15" customHeight="1">
      <c r="A144" s="295"/>
      <c r="B144" s="295"/>
      <c r="C144" s="295"/>
      <c r="D144" s="370"/>
      <c r="E144" s="370"/>
      <c r="F144" s="370"/>
      <c r="G144" s="295"/>
      <c r="H144" s="295"/>
      <c r="I144" s="295"/>
      <c r="J144" s="295"/>
      <c r="K144" s="295"/>
      <c r="L144" s="295"/>
      <c r="M144" s="370"/>
      <c r="N144" s="370"/>
      <c r="O144" s="370"/>
      <c r="P144" s="295"/>
      <c r="Q144" s="295"/>
      <c r="R144" s="295"/>
    </row>
    <row r="145" spans="1:18" ht="13.15" customHeight="1">
      <c r="A145" s="295"/>
      <c r="B145" s="295"/>
      <c r="C145" s="295"/>
      <c r="D145" s="370"/>
      <c r="E145" s="370"/>
      <c r="F145" s="370"/>
      <c r="G145" s="295"/>
      <c r="H145" s="295"/>
      <c r="I145" s="295"/>
      <c r="J145" s="295"/>
      <c r="K145" s="295"/>
      <c r="L145" s="295"/>
      <c r="M145" s="370"/>
      <c r="N145" s="370"/>
      <c r="O145" s="370"/>
      <c r="P145" s="295"/>
      <c r="Q145" s="295"/>
      <c r="R145" s="295"/>
    </row>
    <row r="146" spans="1:18" ht="13.15" customHeight="1">
      <c r="A146" s="295"/>
      <c r="B146" s="295"/>
      <c r="C146" s="295"/>
      <c r="D146" s="370"/>
      <c r="E146" s="370"/>
      <c r="F146" s="370"/>
      <c r="G146" s="295"/>
      <c r="H146" s="295"/>
      <c r="I146" s="295"/>
      <c r="J146" s="295"/>
      <c r="K146" s="295"/>
      <c r="L146" s="295"/>
      <c r="M146" s="370"/>
      <c r="N146" s="370"/>
      <c r="O146" s="370"/>
      <c r="P146" s="295"/>
      <c r="Q146" s="295"/>
      <c r="R146" s="295"/>
    </row>
    <row r="147" spans="1:18" ht="13.15" customHeight="1">
      <c r="A147" s="295"/>
      <c r="B147" s="295"/>
      <c r="C147" s="295"/>
      <c r="D147" s="370"/>
      <c r="E147" s="370"/>
      <c r="F147" s="370"/>
      <c r="G147" s="295"/>
      <c r="H147" s="295"/>
      <c r="I147" s="295"/>
      <c r="J147" s="295"/>
      <c r="K147" s="295"/>
      <c r="L147" s="295"/>
      <c r="M147" s="370"/>
      <c r="N147" s="370"/>
      <c r="O147" s="370"/>
      <c r="P147" s="295"/>
      <c r="Q147" s="295"/>
      <c r="R147" s="295"/>
    </row>
    <row r="148" spans="1:18" ht="13.15" customHeight="1">
      <c r="A148" s="295"/>
      <c r="B148" s="295"/>
      <c r="C148" s="295"/>
      <c r="D148" s="370"/>
      <c r="E148" s="370"/>
      <c r="F148" s="370"/>
      <c r="G148" s="295"/>
      <c r="H148" s="295"/>
      <c r="I148" s="295"/>
      <c r="J148" s="295"/>
      <c r="K148" s="295"/>
      <c r="L148" s="295"/>
      <c r="M148" s="370"/>
      <c r="N148" s="370"/>
      <c r="O148" s="370"/>
      <c r="P148" s="295"/>
      <c r="Q148" s="295"/>
      <c r="R148" s="295"/>
    </row>
    <row r="149" spans="1:18" ht="13.15" customHeight="1">
      <c r="A149" s="295"/>
      <c r="B149" s="295"/>
      <c r="C149" s="295"/>
      <c r="D149" s="370"/>
      <c r="E149" s="370"/>
      <c r="F149" s="370"/>
      <c r="G149" s="295"/>
      <c r="H149" s="295"/>
      <c r="I149" s="295"/>
      <c r="J149" s="295"/>
      <c r="K149" s="295"/>
      <c r="L149" s="295"/>
      <c r="M149" s="370"/>
      <c r="N149" s="370"/>
      <c r="O149" s="370"/>
      <c r="P149" s="295"/>
      <c r="Q149" s="295"/>
      <c r="R149" s="295"/>
    </row>
    <row r="150" spans="1:18" ht="13.15" customHeight="1">
      <c r="A150" s="295"/>
      <c r="B150" s="295"/>
      <c r="C150" s="295"/>
      <c r="D150" s="370"/>
      <c r="E150" s="370"/>
      <c r="F150" s="370"/>
      <c r="G150" s="295"/>
      <c r="H150" s="295"/>
      <c r="I150" s="295"/>
      <c r="J150" s="295"/>
      <c r="K150" s="295"/>
      <c r="L150" s="295"/>
      <c r="M150" s="370"/>
      <c r="N150" s="370"/>
      <c r="O150" s="370"/>
      <c r="P150" s="295"/>
      <c r="Q150" s="295"/>
      <c r="R150" s="295"/>
    </row>
    <row r="151" spans="1:18" ht="13.15" customHeight="1">
      <c r="A151" s="295"/>
      <c r="B151" s="295"/>
      <c r="C151" s="295"/>
      <c r="D151" s="370"/>
      <c r="E151" s="370"/>
      <c r="F151" s="370"/>
      <c r="G151" s="295"/>
      <c r="H151" s="295"/>
      <c r="I151" s="295"/>
      <c r="J151" s="295"/>
      <c r="K151" s="295"/>
      <c r="L151" s="295"/>
      <c r="M151" s="370"/>
      <c r="N151" s="370"/>
      <c r="O151" s="370"/>
      <c r="P151" s="295"/>
      <c r="Q151" s="295"/>
      <c r="R151" s="295"/>
    </row>
    <row r="152" spans="1:18" ht="13.15" customHeight="1">
      <c r="A152" s="295"/>
      <c r="B152" s="295"/>
      <c r="C152" s="295"/>
      <c r="D152" s="370"/>
      <c r="E152" s="370"/>
      <c r="F152" s="370"/>
      <c r="G152" s="295"/>
      <c r="H152" s="295"/>
      <c r="I152" s="295"/>
      <c r="J152" s="295"/>
      <c r="K152" s="295"/>
      <c r="L152" s="295"/>
      <c r="M152" s="370"/>
      <c r="N152" s="370"/>
      <c r="O152" s="370"/>
      <c r="P152" s="295"/>
      <c r="Q152" s="295"/>
      <c r="R152" s="295"/>
    </row>
    <row r="153" spans="1:18" ht="13.15" customHeight="1">
      <c r="A153" s="295"/>
      <c r="B153" s="295"/>
      <c r="C153" s="295"/>
      <c r="D153" s="370"/>
      <c r="E153" s="370"/>
      <c r="F153" s="370"/>
      <c r="G153" s="295"/>
      <c r="H153" s="295"/>
      <c r="I153" s="295"/>
      <c r="J153" s="295"/>
      <c r="K153" s="295"/>
      <c r="L153" s="295"/>
      <c r="M153" s="370"/>
      <c r="N153" s="370"/>
      <c r="O153" s="370"/>
      <c r="P153" s="295"/>
      <c r="Q153" s="295"/>
      <c r="R153" s="295"/>
    </row>
    <row r="154" spans="1:18" ht="13.15" customHeight="1">
      <c r="A154" s="295"/>
      <c r="B154" s="295"/>
      <c r="C154" s="295"/>
      <c r="D154" s="370"/>
      <c r="E154" s="370"/>
      <c r="F154" s="370"/>
      <c r="G154" s="295"/>
      <c r="H154" s="295"/>
      <c r="I154" s="295"/>
      <c r="J154" s="295"/>
      <c r="K154" s="295"/>
      <c r="L154" s="295"/>
      <c r="M154" s="370"/>
      <c r="N154" s="370"/>
      <c r="O154" s="370"/>
      <c r="P154" s="295"/>
      <c r="Q154" s="295"/>
      <c r="R154" s="295"/>
    </row>
    <row r="155" spans="1:18" ht="13.15" customHeight="1">
      <c r="A155" s="295"/>
      <c r="B155" s="295"/>
      <c r="C155" s="295"/>
      <c r="D155" s="370"/>
      <c r="E155" s="370"/>
      <c r="F155" s="370"/>
      <c r="G155" s="295"/>
      <c r="H155" s="295"/>
      <c r="I155" s="295"/>
      <c r="J155" s="295"/>
      <c r="K155" s="295"/>
      <c r="L155" s="295"/>
      <c r="M155" s="370"/>
      <c r="N155" s="370"/>
      <c r="O155" s="370"/>
      <c r="P155" s="295"/>
      <c r="Q155" s="295"/>
      <c r="R155" s="295"/>
    </row>
    <row r="156" spans="1:18" ht="13.15" customHeight="1">
      <c r="A156" s="295"/>
      <c r="B156" s="295"/>
      <c r="C156" s="295"/>
      <c r="D156" s="370"/>
      <c r="E156" s="370"/>
      <c r="F156" s="370"/>
      <c r="G156" s="295"/>
      <c r="H156" s="295"/>
      <c r="I156" s="295"/>
      <c r="J156" s="295"/>
      <c r="K156" s="295"/>
      <c r="L156" s="295"/>
      <c r="M156" s="370"/>
      <c r="N156" s="370"/>
      <c r="O156" s="370"/>
      <c r="P156" s="295"/>
      <c r="Q156" s="295"/>
      <c r="R156" s="295"/>
    </row>
    <row r="157" spans="1:18" ht="13.15" customHeight="1">
      <c r="A157" s="295"/>
      <c r="B157" s="295"/>
      <c r="C157" s="295"/>
      <c r="D157" s="370"/>
      <c r="E157" s="370"/>
      <c r="F157" s="370"/>
      <c r="G157" s="295"/>
      <c r="H157" s="295"/>
      <c r="I157" s="295"/>
      <c r="J157" s="295"/>
      <c r="K157" s="295"/>
      <c r="L157" s="295"/>
      <c r="M157" s="370"/>
      <c r="N157" s="370"/>
      <c r="O157" s="370"/>
      <c r="P157" s="295"/>
      <c r="Q157" s="295"/>
      <c r="R157" s="295"/>
    </row>
    <row r="158" spans="1:18" ht="13.15" customHeight="1">
      <c r="A158" s="295"/>
      <c r="B158" s="295"/>
      <c r="C158" s="295"/>
      <c r="D158" s="370"/>
      <c r="E158" s="370"/>
      <c r="F158" s="370"/>
      <c r="G158" s="295"/>
      <c r="H158" s="295"/>
      <c r="I158" s="295"/>
      <c r="J158" s="295"/>
      <c r="K158" s="295"/>
      <c r="L158" s="295"/>
      <c r="M158" s="370"/>
      <c r="N158" s="370"/>
      <c r="O158" s="370"/>
      <c r="P158" s="295"/>
      <c r="Q158" s="295"/>
      <c r="R158" s="295"/>
    </row>
    <row r="159" spans="1:18" ht="13.15" customHeight="1">
      <c r="A159" s="295"/>
      <c r="B159" s="295"/>
      <c r="C159" s="295"/>
      <c r="D159" s="370"/>
      <c r="E159" s="370"/>
      <c r="F159" s="370"/>
      <c r="G159" s="295"/>
      <c r="H159" s="295"/>
      <c r="I159" s="295"/>
      <c r="J159" s="295"/>
      <c r="K159" s="295"/>
      <c r="L159" s="295"/>
      <c r="M159" s="370"/>
      <c r="N159" s="370"/>
      <c r="O159" s="370"/>
      <c r="P159" s="295"/>
      <c r="Q159" s="295"/>
      <c r="R159" s="295"/>
    </row>
    <row r="160" spans="1:18" ht="13.15" customHeight="1">
      <c r="A160" s="295"/>
      <c r="B160" s="295"/>
      <c r="C160" s="295"/>
      <c r="D160" s="370"/>
      <c r="E160" s="370"/>
      <c r="F160" s="370"/>
      <c r="G160" s="295"/>
      <c r="H160" s="295"/>
      <c r="I160" s="295"/>
      <c r="J160" s="295"/>
      <c r="K160" s="295"/>
      <c r="L160" s="295"/>
      <c r="M160" s="370"/>
      <c r="N160" s="370"/>
      <c r="O160" s="370"/>
      <c r="P160" s="295"/>
      <c r="Q160" s="295"/>
      <c r="R160" s="295"/>
    </row>
    <row r="161" spans="1:18" ht="13.15" customHeight="1">
      <c r="A161" s="295"/>
      <c r="B161" s="295"/>
      <c r="C161" s="295"/>
      <c r="D161" s="370"/>
      <c r="E161" s="370"/>
      <c r="F161" s="370"/>
      <c r="G161" s="295"/>
      <c r="H161" s="295"/>
      <c r="I161" s="295"/>
      <c r="J161" s="295"/>
      <c r="K161" s="295"/>
      <c r="L161" s="295"/>
      <c r="M161" s="370"/>
      <c r="N161" s="370"/>
      <c r="O161" s="370"/>
      <c r="P161" s="295"/>
      <c r="Q161" s="295"/>
      <c r="R161" s="295"/>
    </row>
    <row r="162" spans="1:18" ht="13.15" customHeight="1">
      <c r="A162" s="295"/>
      <c r="B162" s="295"/>
      <c r="C162" s="295"/>
      <c r="D162" s="370"/>
      <c r="E162" s="370"/>
      <c r="F162" s="370"/>
      <c r="G162" s="295"/>
      <c r="H162" s="295"/>
      <c r="I162" s="295"/>
      <c r="J162" s="295"/>
      <c r="K162" s="295"/>
      <c r="L162" s="295"/>
      <c r="M162" s="370"/>
      <c r="N162" s="370"/>
      <c r="O162" s="370"/>
      <c r="P162" s="295"/>
      <c r="Q162" s="295"/>
      <c r="R162" s="295"/>
    </row>
    <row r="163" spans="1:18" ht="13.15" customHeight="1">
      <c r="A163" s="295"/>
      <c r="B163" s="295"/>
      <c r="C163" s="295"/>
      <c r="D163" s="370"/>
      <c r="E163" s="370"/>
      <c r="F163" s="370"/>
      <c r="G163" s="295"/>
      <c r="H163" s="295"/>
      <c r="I163" s="295"/>
      <c r="J163" s="295"/>
      <c r="K163" s="295"/>
      <c r="L163" s="295"/>
      <c r="M163" s="370"/>
      <c r="N163" s="370"/>
      <c r="O163" s="370"/>
      <c r="P163" s="295"/>
      <c r="Q163" s="295"/>
      <c r="R163" s="295"/>
    </row>
    <row r="164" spans="1:18" ht="13.15" customHeight="1">
      <c r="A164" s="295"/>
      <c r="B164" s="295"/>
      <c r="C164" s="295"/>
      <c r="D164" s="370"/>
      <c r="E164" s="370"/>
      <c r="F164" s="370"/>
      <c r="G164" s="295"/>
      <c r="H164" s="295"/>
      <c r="I164" s="295"/>
      <c r="J164" s="295"/>
      <c r="K164" s="295"/>
      <c r="L164" s="295"/>
      <c r="M164" s="370"/>
      <c r="N164" s="370"/>
      <c r="O164" s="370"/>
      <c r="P164" s="295"/>
      <c r="Q164" s="295"/>
      <c r="R164" s="295"/>
    </row>
    <row r="165" spans="1:18" ht="13.15" customHeight="1">
      <c r="A165" s="295"/>
      <c r="B165" s="295"/>
      <c r="C165" s="295"/>
      <c r="D165" s="370"/>
      <c r="E165" s="370"/>
      <c r="F165" s="370"/>
      <c r="G165" s="295"/>
      <c r="H165" s="295"/>
      <c r="I165" s="295"/>
      <c r="J165" s="295"/>
      <c r="K165" s="295"/>
      <c r="L165" s="295"/>
      <c r="M165" s="370"/>
      <c r="N165" s="370"/>
      <c r="O165" s="370"/>
      <c r="P165" s="295"/>
      <c r="Q165" s="295"/>
      <c r="R165" s="295"/>
    </row>
    <row r="166" spans="1:18" ht="13.15" customHeight="1">
      <c r="A166" s="295"/>
      <c r="B166" s="295"/>
      <c r="C166" s="295"/>
      <c r="D166" s="370"/>
      <c r="E166" s="370"/>
      <c r="F166" s="370"/>
      <c r="G166" s="295"/>
      <c r="H166" s="295"/>
      <c r="I166" s="295"/>
      <c r="J166" s="295"/>
      <c r="K166" s="295"/>
      <c r="L166" s="295"/>
      <c r="M166" s="370"/>
      <c r="N166" s="370"/>
      <c r="O166" s="370"/>
      <c r="P166" s="295"/>
      <c r="Q166" s="295"/>
      <c r="R166" s="295"/>
    </row>
    <row r="167" spans="1:18" ht="13.15" customHeight="1">
      <c r="A167" s="295"/>
      <c r="B167" s="295"/>
      <c r="C167" s="295"/>
      <c r="D167" s="370"/>
      <c r="E167" s="370"/>
      <c r="F167" s="370"/>
      <c r="G167" s="295"/>
      <c r="H167" s="295"/>
      <c r="I167" s="295"/>
      <c r="J167" s="295"/>
      <c r="K167" s="295"/>
      <c r="L167" s="295"/>
      <c r="M167" s="370"/>
      <c r="N167" s="370"/>
      <c r="O167" s="370"/>
      <c r="P167" s="295"/>
      <c r="Q167" s="295"/>
      <c r="R167" s="295"/>
    </row>
    <row r="168" spans="1:18" ht="13.15" customHeight="1">
      <c r="A168" s="295"/>
      <c r="B168" s="295"/>
      <c r="C168" s="295"/>
      <c r="D168" s="370"/>
      <c r="E168" s="370"/>
      <c r="F168" s="370"/>
      <c r="G168" s="295"/>
      <c r="H168" s="295"/>
      <c r="I168" s="295"/>
      <c r="J168" s="295"/>
      <c r="K168" s="295"/>
      <c r="L168" s="295"/>
      <c r="M168" s="370"/>
      <c r="N168" s="370"/>
      <c r="O168" s="370"/>
      <c r="P168" s="295"/>
      <c r="Q168" s="295"/>
      <c r="R168" s="295"/>
    </row>
    <row r="169" spans="1:18" ht="13.15" customHeight="1">
      <c r="A169" s="295"/>
      <c r="B169" s="295"/>
      <c r="C169" s="295"/>
      <c r="D169" s="370"/>
      <c r="E169" s="370"/>
      <c r="F169" s="370"/>
      <c r="G169" s="295"/>
      <c r="H169" s="295"/>
      <c r="I169" s="295"/>
      <c r="J169" s="295"/>
      <c r="K169" s="295"/>
      <c r="L169" s="295"/>
      <c r="M169" s="370"/>
      <c r="N169" s="370"/>
      <c r="O169" s="370"/>
      <c r="P169" s="295"/>
      <c r="Q169" s="295"/>
      <c r="R169" s="295"/>
    </row>
    <row r="170" spans="1:18" ht="13.15" customHeight="1">
      <c r="A170" s="295"/>
      <c r="B170" s="295"/>
      <c r="C170" s="295"/>
      <c r="D170" s="370"/>
      <c r="E170" s="370"/>
      <c r="F170" s="370"/>
      <c r="G170" s="295"/>
      <c r="H170" s="295"/>
      <c r="I170" s="295"/>
      <c r="J170" s="295"/>
      <c r="K170" s="295"/>
      <c r="L170" s="295"/>
      <c r="M170" s="370"/>
      <c r="N170" s="370"/>
      <c r="O170" s="370"/>
      <c r="P170" s="295"/>
      <c r="Q170" s="295"/>
      <c r="R170" s="295"/>
    </row>
    <row r="171" spans="1:18" ht="13.15" customHeight="1">
      <c r="A171" s="295"/>
      <c r="B171" s="295"/>
      <c r="C171" s="295"/>
      <c r="D171" s="370"/>
      <c r="E171" s="370"/>
      <c r="F171" s="370"/>
      <c r="G171" s="295"/>
      <c r="H171" s="295"/>
      <c r="I171" s="295"/>
      <c r="J171" s="295"/>
      <c r="K171" s="295"/>
      <c r="L171" s="295"/>
      <c r="M171" s="370"/>
      <c r="N171" s="370"/>
      <c r="O171" s="370"/>
      <c r="P171" s="295"/>
      <c r="Q171" s="295"/>
      <c r="R171" s="295"/>
    </row>
    <row r="172" spans="1:18" ht="13.15" customHeight="1">
      <c r="A172" s="295"/>
      <c r="B172" s="295"/>
      <c r="C172" s="295"/>
      <c r="D172" s="370"/>
      <c r="E172" s="370"/>
      <c r="F172" s="370"/>
      <c r="G172" s="295"/>
      <c r="H172" s="295"/>
      <c r="I172" s="295"/>
      <c r="J172" s="295"/>
      <c r="K172" s="295"/>
      <c r="L172" s="295"/>
      <c r="M172" s="370"/>
      <c r="N172" s="370"/>
      <c r="O172" s="370"/>
      <c r="P172" s="295"/>
      <c r="Q172" s="295"/>
      <c r="R172" s="295"/>
    </row>
    <row r="173" spans="1:18" ht="13.15" customHeight="1">
      <c r="A173" s="295"/>
      <c r="B173" s="295"/>
      <c r="C173" s="295"/>
      <c r="D173" s="370"/>
      <c r="E173" s="370"/>
      <c r="F173" s="370"/>
      <c r="G173" s="295"/>
      <c r="H173" s="295"/>
      <c r="I173" s="295"/>
      <c r="J173" s="295"/>
      <c r="K173" s="295"/>
      <c r="L173" s="295"/>
      <c r="M173" s="370"/>
      <c r="N173" s="370"/>
      <c r="O173" s="370"/>
      <c r="P173" s="295"/>
      <c r="Q173" s="295"/>
      <c r="R173" s="295"/>
    </row>
    <row r="174" spans="1:18" ht="13.15" customHeight="1">
      <c r="A174" s="295"/>
      <c r="B174" s="295"/>
      <c r="C174" s="295"/>
      <c r="D174" s="370"/>
      <c r="E174" s="370"/>
      <c r="F174" s="370"/>
      <c r="G174" s="295"/>
      <c r="H174" s="295"/>
      <c r="I174" s="295"/>
      <c r="J174" s="295"/>
      <c r="K174" s="295"/>
      <c r="L174" s="295"/>
      <c r="M174" s="370"/>
      <c r="N174" s="370"/>
      <c r="O174" s="370"/>
      <c r="P174" s="295"/>
      <c r="Q174" s="295"/>
      <c r="R174" s="295"/>
    </row>
    <row r="175" spans="1:18" ht="13.15" customHeight="1">
      <c r="A175" s="295"/>
      <c r="B175" s="295"/>
      <c r="C175" s="295"/>
      <c r="D175" s="370"/>
      <c r="E175" s="370"/>
      <c r="F175" s="370"/>
      <c r="G175" s="295"/>
      <c r="H175" s="295"/>
      <c r="I175" s="295"/>
      <c r="J175" s="295"/>
      <c r="K175" s="295"/>
      <c r="L175" s="295"/>
      <c r="M175" s="370"/>
      <c r="N175" s="370"/>
      <c r="O175" s="370"/>
      <c r="P175" s="295"/>
      <c r="Q175" s="295"/>
      <c r="R175" s="295"/>
    </row>
    <row r="176" spans="1:18" ht="13.15" customHeight="1">
      <c r="A176" s="295"/>
      <c r="B176" s="295"/>
      <c r="C176" s="295"/>
      <c r="D176" s="370"/>
      <c r="E176" s="370"/>
      <c r="F176" s="370"/>
      <c r="G176" s="295"/>
      <c r="H176" s="295"/>
      <c r="I176" s="295"/>
      <c r="J176" s="295"/>
      <c r="K176" s="295"/>
      <c r="L176" s="295"/>
      <c r="M176" s="370"/>
      <c r="N176" s="370"/>
      <c r="O176" s="370"/>
      <c r="P176" s="295"/>
      <c r="Q176" s="295"/>
      <c r="R176" s="295"/>
    </row>
    <row r="177" spans="1:18" ht="13.15" customHeight="1">
      <c r="A177" s="295"/>
      <c r="B177" s="295"/>
      <c r="C177" s="295"/>
      <c r="D177" s="370"/>
      <c r="E177" s="370"/>
      <c r="F177" s="370"/>
      <c r="G177" s="295"/>
      <c r="H177" s="295"/>
      <c r="I177" s="295"/>
      <c r="J177" s="295"/>
      <c r="K177" s="295"/>
      <c r="L177" s="295"/>
      <c r="M177" s="370"/>
      <c r="N177" s="370"/>
      <c r="O177" s="370"/>
      <c r="P177" s="295"/>
      <c r="Q177" s="295"/>
      <c r="R177" s="295"/>
    </row>
    <row r="178" spans="1:18" ht="13.15" customHeight="1">
      <c r="A178" s="295"/>
      <c r="B178" s="295"/>
      <c r="C178" s="295"/>
      <c r="D178" s="370"/>
      <c r="E178" s="370"/>
      <c r="F178" s="370"/>
      <c r="G178" s="295"/>
      <c r="H178" s="295"/>
      <c r="I178" s="295"/>
      <c r="J178" s="295"/>
      <c r="K178" s="295"/>
      <c r="L178" s="295"/>
      <c r="M178" s="370"/>
      <c r="N178" s="370"/>
      <c r="O178" s="370"/>
      <c r="P178" s="295"/>
      <c r="Q178" s="295"/>
      <c r="R178" s="295"/>
    </row>
    <row r="179" spans="1:18" ht="13.15" customHeight="1">
      <c r="A179" s="295"/>
      <c r="B179" s="295"/>
      <c r="C179" s="295"/>
      <c r="D179" s="370"/>
      <c r="E179" s="370"/>
      <c r="F179" s="370"/>
      <c r="G179" s="295"/>
      <c r="H179" s="295"/>
      <c r="I179" s="295"/>
      <c r="J179" s="295"/>
      <c r="K179" s="295"/>
      <c r="L179" s="295"/>
      <c r="M179" s="370"/>
      <c r="N179" s="370"/>
      <c r="O179" s="370"/>
      <c r="P179" s="295"/>
      <c r="Q179" s="295"/>
      <c r="R179" s="295"/>
    </row>
    <row r="180" spans="1:18" ht="13.15" customHeight="1">
      <c r="A180" s="295"/>
      <c r="B180" s="295"/>
      <c r="C180" s="295"/>
      <c r="D180" s="370"/>
      <c r="E180" s="370"/>
      <c r="F180" s="370"/>
      <c r="G180" s="295"/>
      <c r="H180" s="295"/>
      <c r="I180" s="295"/>
      <c r="J180" s="295"/>
      <c r="K180" s="295"/>
      <c r="L180" s="295"/>
      <c r="M180" s="370"/>
      <c r="N180" s="370"/>
      <c r="O180" s="370"/>
      <c r="P180" s="295"/>
      <c r="Q180" s="295"/>
      <c r="R180" s="295"/>
    </row>
    <row r="181" spans="1:18" ht="13.15" customHeight="1">
      <c r="A181" s="295"/>
      <c r="B181" s="295"/>
      <c r="C181" s="295"/>
      <c r="D181" s="370"/>
      <c r="E181" s="370"/>
      <c r="F181" s="370"/>
      <c r="G181" s="295"/>
      <c r="H181" s="295"/>
      <c r="I181" s="295"/>
      <c r="J181" s="295"/>
      <c r="K181" s="295"/>
      <c r="L181" s="295"/>
      <c r="M181" s="370"/>
      <c r="N181" s="370"/>
      <c r="O181" s="370"/>
      <c r="P181" s="295"/>
      <c r="Q181" s="295"/>
      <c r="R181" s="295"/>
    </row>
    <row r="182" spans="1:18" ht="13.15" customHeight="1">
      <c r="A182" s="295"/>
      <c r="B182" s="295"/>
      <c r="C182" s="295"/>
      <c r="D182" s="370"/>
      <c r="E182" s="370"/>
      <c r="F182" s="370"/>
      <c r="G182" s="295"/>
      <c r="H182" s="295"/>
      <c r="I182" s="295"/>
      <c r="J182" s="295"/>
      <c r="K182" s="295"/>
      <c r="L182" s="295"/>
      <c r="M182" s="370"/>
      <c r="N182" s="370"/>
      <c r="O182" s="370"/>
      <c r="P182" s="295"/>
      <c r="Q182" s="295"/>
      <c r="R182" s="295"/>
    </row>
    <row r="183" spans="1:18" ht="13.15" customHeight="1">
      <c r="A183" s="295"/>
      <c r="B183" s="295"/>
      <c r="C183" s="295"/>
      <c r="D183" s="370"/>
      <c r="E183" s="370"/>
      <c r="F183" s="370"/>
      <c r="G183" s="295"/>
      <c r="H183" s="295"/>
      <c r="I183" s="295"/>
      <c r="J183" s="295"/>
      <c r="K183" s="295"/>
      <c r="L183" s="295"/>
      <c r="M183" s="370"/>
      <c r="N183" s="370"/>
      <c r="O183" s="370"/>
      <c r="P183" s="295"/>
      <c r="Q183" s="295"/>
      <c r="R183" s="295"/>
    </row>
    <row r="184" spans="1:18" ht="13.15" customHeight="1">
      <c r="A184" s="295"/>
      <c r="B184" s="295"/>
      <c r="C184" s="295"/>
      <c r="D184" s="370"/>
      <c r="E184" s="370"/>
      <c r="F184" s="370"/>
      <c r="G184" s="295"/>
      <c r="H184" s="295"/>
      <c r="I184" s="295"/>
      <c r="J184" s="295"/>
      <c r="K184" s="295"/>
      <c r="L184" s="295"/>
      <c r="M184" s="370"/>
      <c r="N184" s="370"/>
      <c r="O184" s="370"/>
      <c r="P184" s="295"/>
      <c r="Q184" s="295"/>
      <c r="R184" s="295"/>
    </row>
    <row r="185" spans="1:18" ht="13.15" customHeight="1">
      <c r="A185" s="295"/>
      <c r="B185" s="295"/>
      <c r="C185" s="295"/>
      <c r="D185" s="370"/>
      <c r="E185" s="370"/>
      <c r="F185" s="370"/>
      <c r="G185" s="295"/>
      <c r="H185" s="295"/>
      <c r="I185" s="295"/>
      <c r="J185" s="295"/>
      <c r="K185" s="295"/>
      <c r="L185" s="295"/>
      <c r="M185" s="370"/>
      <c r="N185" s="370"/>
      <c r="O185" s="370"/>
      <c r="P185" s="295"/>
      <c r="Q185" s="295"/>
      <c r="R185" s="295"/>
    </row>
    <row r="186" spans="1:18" ht="13.15" customHeight="1">
      <c r="A186" s="295"/>
      <c r="B186" s="295"/>
      <c r="C186" s="295"/>
      <c r="D186" s="370"/>
      <c r="E186" s="370"/>
      <c r="F186" s="370"/>
      <c r="G186" s="295"/>
      <c r="H186" s="295"/>
      <c r="I186" s="295"/>
      <c r="J186" s="295"/>
      <c r="K186" s="295"/>
      <c r="L186" s="295"/>
      <c r="M186" s="370"/>
      <c r="N186" s="370"/>
      <c r="O186" s="370"/>
      <c r="P186" s="295"/>
      <c r="Q186" s="295"/>
      <c r="R186" s="295"/>
    </row>
    <row r="187" spans="1:18" ht="13.15" customHeight="1">
      <c r="A187" s="295"/>
      <c r="B187" s="295"/>
      <c r="C187" s="295"/>
      <c r="D187" s="370"/>
      <c r="E187" s="370"/>
      <c r="F187" s="370"/>
      <c r="G187" s="295"/>
      <c r="H187" s="295"/>
      <c r="I187" s="295"/>
      <c r="J187" s="295"/>
      <c r="K187" s="295"/>
      <c r="L187" s="295"/>
      <c r="M187" s="370"/>
      <c r="N187" s="370"/>
      <c r="O187" s="370"/>
      <c r="P187" s="295"/>
      <c r="Q187" s="295"/>
      <c r="R187" s="295"/>
    </row>
    <row r="188" spans="1:18" ht="13.15" customHeight="1">
      <c r="A188" s="295"/>
      <c r="B188" s="295"/>
      <c r="C188" s="295"/>
      <c r="D188" s="370"/>
      <c r="E188" s="370"/>
      <c r="F188" s="370"/>
      <c r="G188" s="295"/>
      <c r="H188" s="295"/>
      <c r="I188" s="295"/>
      <c r="J188" s="295"/>
      <c r="K188" s="295"/>
      <c r="L188" s="295"/>
      <c r="M188" s="370"/>
      <c r="N188" s="370"/>
      <c r="O188" s="370"/>
      <c r="P188" s="295"/>
      <c r="Q188" s="295"/>
      <c r="R188" s="295"/>
    </row>
    <row r="189" spans="1:18" ht="13.15" customHeight="1">
      <c r="A189" s="295"/>
      <c r="B189" s="295"/>
      <c r="C189" s="295"/>
      <c r="D189" s="370"/>
      <c r="E189" s="370"/>
      <c r="F189" s="370"/>
      <c r="G189" s="295"/>
      <c r="H189" s="295"/>
      <c r="I189" s="295"/>
      <c r="J189" s="295"/>
      <c r="K189" s="295"/>
      <c r="L189" s="295"/>
      <c r="M189" s="370"/>
      <c r="N189" s="370"/>
      <c r="O189" s="370"/>
      <c r="P189" s="295"/>
      <c r="Q189" s="295"/>
      <c r="R189" s="295"/>
    </row>
    <row r="190" spans="1:18" ht="13.15" customHeight="1">
      <c r="A190" s="295"/>
      <c r="B190" s="295"/>
      <c r="C190" s="295"/>
      <c r="D190" s="370"/>
      <c r="E190" s="370"/>
      <c r="F190" s="370"/>
      <c r="G190" s="295"/>
      <c r="H190" s="295"/>
      <c r="I190" s="295"/>
      <c r="J190" s="295"/>
      <c r="K190" s="295"/>
      <c r="L190" s="295"/>
      <c r="M190" s="370"/>
      <c r="N190" s="370"/>
      <c r="O190" s="370"/>
      <c r="P190" s="295"/>
      <c r="Q190" s="295"/>
      <c r="R190" s="295"/>
    </row>
    <row r="191" spans="1:18" ht="13.15" customHeight="1">
      <c r="A191" s="295"/>
      <c r="B191" s="295"/>
      <c r="C191" s="295"/>
      <c r="D191" s="370"/>
      <c r="E191" s="370"/>
      <c r="F191" s="370"/>
      <c r="G191" s="295"/>
      <c r="H191" s="295"/>
      <c r="I191" s="295"/>
      <c r="J191" s="295"/>
      <c r="K191" s="295"/>
      <c r="L191" s="295"/>
      <c r="M191" s="370"/>
      <c r="N191" s="370"/>
      <c r="O191" s="370"/>
      <c r="P191" s="295"/>
      <c r="Q191" s="295"/>
      <c r="R191" s="295"/>
    </row>
    <row r="192" spans="1:18" ht="13.15" customHeight="1">
      <c r="A192" s="295"/>
      <c r="B192" s="295"/>
      <c r="C192" s="295"/>
      <c r="D192" s="370"/>
      <c r="E192" s="370"/>
      <c r="F192" s="370"/>
      <c r="G192" s="295"/>
      <c r="H192" s="295"/>
      <c r="I192" s="295"/>
      <c r="J192" s="295"/>
      <c r="K192" s="295"/>
      <c r="L192" s="295"/>
      <c r="M192" s="370"/>
      <c r="N192" s="370"/>
      <c r="O192" s="370"/>
      <c r="P192" s="295"/>
      <c r="Q192" s="295"/>
      <c r="R192" s="295"/>
    </row>
    <row r="193" spans="1:18" ht="13.15" customHeight="1">
      <c r="A193" s="295"/>
      <c r="B193" s="295"/>
      <c r="C193" s="295"/>
      <c r="D193" s="370"/>
      <c r="E193" s="370"/>
      <c r="F193" s="370"/>
      <c r="G193" s="295"/>
      <c r="H193" s="295"/>
      <c r="I193" s="295"/>
      <c r="J193" s="295"/>
      <c r="K193" s="295"/>
      <c r="L193" s="295"/>
      <c r="M193" s="370"/>
      <c r="N193" s="370"/>
      <c r="O193" s="370"/>
      <c r="P193" s="295"/>
      <c r="Q193" s="295"/>
      <c r="R193" s="295"/>
    </row>
    <row r="194" spans="1:18" ht="13.15" customHeight="1">
      <c r="A194" s="295"/>
      <c r="B194" s="295"/>
      <c r="C194" s="295"/>
      <c r="D194" s="370"/>
      <c r="E194" s="370"/>
      <c r="F194" s="370"/>
      <c r="G194" s="295"/>
      <c r="H194" s="295"/>
      <c r="I194" s="295"/>
      <c r="J194" s="295"/>
      <c r="K194" s="295"/>
      <c r="L194" s="295"/>
      <c r="M194" s="370"/>
      <c r="N194" s="370"/>
      <c r="O194" s="370"/>
      <c r="P194" s="295"/>
      <c r="Q194" s="295"/>
      <c r="R194" s="295"/>
    </row>
    <row r="195" spans="1:18" ht="13.15" customHeight="1">
      <c r="A195" s="295"/>
      <c r="B195" s="295"/>
      <c r="C195" s="295"/>
      <c r="D195" s="370"/>
      <c r="E195" s="370"/>
      <c r="F195" s="370"/>
      <c r="G195" s="295"/>
      <c r="H195" s="295"/>
      <c r="I195" s="295"/>
      <c r="J195" s="295"/>
      <c r="K195" s="295"/>
      <c r="L195" s="295"/>
      <c r="M195" s="370"/>
      <c r="N195" s="370"/>
      <c r="O195" s="370"/>
      <c r="P195" s="295"/>
      <c r="Q195" s="295"/>
      <c r="R195" s="295"/>
    </row>
    <row r="196" spans="1:18" ht="13.15" customHeight="1">
      <c r="A196" s="295"/>
      <c r="B196" s="295"/>
      <c r="C196" s="295"/>
      <c r="D196" s="370"/>
      <c r="E196" s="370"/>
      <c r="F196" s="370"/>
      <c r="G196" s="295"/>
      <c r="H196" s="295"/>
      <c r="I196" s="295"/>
      <c r="J196" s="295"/>
      <c r="K196" s="295"/>
      <c r="L196" s="295"/>
      <c r="M196" s="370"/>
      <c r="N196" s="370"/>
      <c r="O196" s="370"/>
      <c r="P196" s="295"/>
      <c r="Q196" s="295"/>
      <c r="R196" s="295"/>
    </row>
    <row r="197" spans="1:18" ht="13.15" customHeight="1">
      <c r="A197" s="295"/>
      <c r="B197" s="295"/>
      <c r="C197" s="295"/>
      <c r="D197" s="370"/>
      <c r="E197" s="370"/>
      <c r="F197" s="370"/>
      <c r="G197" s="295"/>
      <c r="H197" s="295"/>
      <c r="I197" s="295"/>
      <c r="J197" s="295"/>
      <c r="K197" s="295"/>
      <c r="L197" s="295"/>
      <c r="M197" s="370"/>
      <c r="N197" s="370"/>
      <c r="O197" s="370"/>
      <c r="P197" s="295"/>
      <c r="Q197" s="295"/>
      <c r="R197" s="295"/>
    </row>
    <row r="198" spans="1:18" ht="13.15" customHeight="1">
      <c r="A198" s="295"/>
      <c r="B198" s="295"/>
      <c r="C198" s="295"/>
      <c r="D198" s="370"/>
      <c r="E198" s="370"/>
      <c r="F198" s="370"/>
      <c r="G198" s="295"/>
      <c r="H198" s="295"/>
      <c r="I198" s="295"/>
      <c r="J198" s="295"/>
      <c r="K198" s="295"/>
      <c r="L198" s="295"/>
      <c r="M198" s="370"/>
      <c r="N198" s="370"/>
      <c r="O198" s="370"/>
      <c r="P198" s="295"/>
      <c r="Q198" s="295"/>
      <c r="R198" s="295"/>
    </row>
    <row r="199" spans="1:18" ht="13.15" customHeight="1">
      <c r="A199" s="295"/>
      <c r="B199" s="295"/>
      <c r="C199" s="295"/>
      <c r="D199" s="370"/>
      <c r="E199" s="370"/>
      <c r="F199" s="370"/>
      <c r="G199" s="295"/>
      <c r="H199" s="295"/>
      <c r="I199" s="295"/>
      <c r="J199" s="295"/>
      <c r="K199" s="295"/>
      <c r="L199" s="295"/>
      <c r="M199" s="370"/>
      <c r="N199" s="370"/>
      <c r="O199" s="370"/>
      <c r="P199" s="295"/>
      <c r="Q199" s="295"/>
      <c r="R199" s="295"/>
    </row>
    <row r="200" spans="1:18" ht="13.15" customHeight="1">
      <c r="A200" s="295"/>
      <c r="B200" s="295"/>
      <c r="C200" s="295"/>
      <c r="D200" s="370"/>
      <c r="E200" s="370"/>
      <c r="F200" s="370"/>
      <c r="G200" s="295"/>
      <c r="H200" s="295"/>
      <c r="I200" s="295"/>
      <c r="J200" s="295"/>
      <c r="K200" s="295"/>
      <c r="L200" s="295"/>
      <c r="M200" s="370"/>
      <c r="N200" s="370"/>
      <c r="O200" s="370"/>
      <c r="P200" s="295"/>
      <c r="Q200" s="295"/>
      <c r="R200" s="295"/>
    </row>
    <row r="201" spans="1:18" ht="13.15" customHeight="1">
      <c r="A201" s="295"/>
      <c r="B201" s="295"/>
      <c r="C201" s="295"/>
      <c r="D201" s="370"/>
      <c r="E201" s="370"/>
      <c r="F201" s="370"/>
      <c r="G201" s="295"/>
      <c r="H201" s="295"/>
      <c r="I201" s="295"/>
      <c r="J201" s="295"/>
      <c r="K201" s="295"/>
      <c r="L201" s="295"/>
      <c r="M201" s="370"/>
      <c r="N201" s="370"/>
      <c r="O201" s="370"/>
      <c r="P201" s="295"/>
      <c r="Q201" s="295"/>
      <c r="R201" s="295"/>
    </row>
    <row r="202" spans="1:18" ht="13.15" customHeight="1">
      <c r="A202" s="295"/>
      <c r="B202" s="295"/>
      <c r="C202" s="295"/>
      <c r="D202" s="370"/>
      <c r="E202" s="370"/>
      <c r="F202" s="370"/>
      <c r="G202" s="295"/>
      <c r="H202" s="295"/>
      <c r="I202" s="295"/>
      <c r="J202" s="295"/>
      <c r="K202" s="295"/>
      <c r="L202" s="295"/>
      <c r="M202" s="370"/>
      <c r="N202" s="370"/>
      <c r="O202" s="370"/>
      <c r="P202" s="295"/>
      <c r="Q202" s="295"/>
      <c r="R202" s="295"/>
    </row>
    <row r="203" spans="1:18" ht="13.15" customHeight="1">
      <c r="A203" s="295"/>
      <c r="B203" s="295"/>
      <c r="C203" s="295"/>
      <c r="D203" s="370"/>
      <c r="E203" s="370"/>
      <c r="F203" s="370"/>
      <c r="G203" s="295"/>
      <c r="H203" s="295"/>
      <c r="I203" s="295"/>
      <c r="J203" s="295"/>
      <c r="K203" s="295"/>
      <c r="L203" s="295"/>
      <c r="M203" s="370"/>
      <c r="N203" s="370"/>
      <c r="O203" s="370"/>
      <c r="P203" s="295"/>
      <c r="Q203" s="295"/>
      <c r="R203" s="295"/>
    </row>
    <row r="204" spans="1:18" ht="13.15" customHeight="1">
      <c r="A204" s="295"/>
      <c r="B204" s="295"/>
      <c r="C204" s="295"/>
      <c r="D204" s="370"/>
      <c r="E204" s="370"/>
      <c r="F204" s="370"/>
      <c r="G204" s="295"/>
      <c r="H204" s="295"/>
      <c r="I204" s="295"/>
      <c r="J204" s="295"/>
      <c r="K204" s="295"/>
      <c r="L204" s="295"/>
      <c r="M204" s="370"/>
      <c r="N204" s="370"/>
      <c r="O204" s="370"/>
      <c r="P204" s="295"/>
      <c r="Q204" s="295"/>
      <c r="R204" s="295"/>
    </row>
    <row r="205" spans="1:18" ht="13.15" customHeight="1">
      <c r="A205" s="295"/>
      <c r="B205" s="295"/>
      <c r="C205" s="295"/>
      <c r="D205" s="370"/>
      <c r="E205" s="370"/>
      <c r="F205" s="370"/>
      <c r="G205" s="295"/>
      <c r="H205" s="295"/>
      <c r="I205" s="295"/>
      <c r="J205" s="295"/>
      <c r="K205" s="295"/>
      <c r="L205" s="295"/>
      <c r="M205" s="370"/>
      <c r="N205" s="370"/>
      <c r="O205" s="370"/>
      <c r="P205" s="295"/>
      <c r="Q205" s="295"/>
      <c r="R205" s="295"/>
    </row>
    <row r="206" spans="1:18" ht="13.15" customHeight="1">
      <c r="A206" s="295"/>
      <c r="B206" s="295"/>
      <c r="C206" s="295"/>
      <c r="D206" s="370"/>
      <c r="E206" s="370"/>
      <c r="F206" s="370"/>
      <c r="G206" s="295"/>
      <c r="H206" s="295"/>
      <c r="I206" s="295"/>
      <c r="J206" s="295"/>
      <c r="K206" s="295"/>
      <c r="L206" s="295"/>
      <c r="M206" s="370"/>
      <c r="N206" s="370"/>
      <c r="O206" s="370"/>
      <c r="P206" s="295"/>
      <c r="Q206" s="295"/>
      <c r="R206" s="295"/>
    </row>
    <row r="207" spans="1:18" ht="13.15" customHeight="1">
      <c r="A207" s="295"/>
      <c r="B207" s="295"/>
      <c r="C207" s="295"/>
      <c r="D207" s="370"/>
      <c r="E207" s="370"/>
      <c r="F207" s="370"/>
      <c r="G207" s="295"/>
      <c r="H207" s="295"/>
      <c r="I207" s="295"/>
      <c r="J207" s="295"/>
      <c r="K207" s="295"/>
      <c r="L207" s="295"/>
      <c r="M207" s="370"/>
      <c r="N207" s="370"/>
      <c r="O207" s="370"/>
      <c r="P207" s="295"/>
      <c r="Q207" s="295"/>
      <c r="R207" s="295"/>
    </row>
    <row r="208" spans="1:18" ht="13.15" customHeight="1">
      <c r="A208" s="295"/>
      <c r="B208" s="295"/>
      <c r="C208" s="295"/>
      <c r="D208" s="370"/>
      <c r="E208" s="370"/>
      <c r="F208" s="370"/>
      <c r="G208" s="295"/>
      <c r="H208" s="295"/>
      <c r="I208" s="295"/>
      <c r="J208" s="295"/>
      <c r="K208" s="295"/>
      <c r="L208" s="295"/>
      <c r="M208" s="370"/>
      <c r="N208" s="370"/>
      <c r="O208" s="370"/>
      <c r="P208" s="295"/>
      <c r="Q208" s="295"/>
      <c r="R208" s="295"/>
    </row>
    <row r="209" spans="1:18" ht="13.15" customHeight="1">
      <c r="A209" s="295"/>
      <c r="B209" s="295"/>
      <c r="C209" s="295"/>
      <c r="D209" s="370"/>
      <c r="E209" s="370"/>
      <c r="F209" s="370"/>
      <c r="G209" s="295"/>
      <c r="H209" s="295"/>
      <c r="I209" s="295"/>
      <c r="J209" s="295"/>
      <c r="K209" s="295"/>
      <c r="L209" s="295"/>
      <c r="M209" s="370"/>
      <c r="N209" s="370"/>
      <c r="O209" s="370"/>
      <c r="P209" s="295"/>
      <c r="Q209" s="295"/>
      <c r="R209" s="295"/>
    </row>
    <row r="210" spans="1:18" ht="13.15" customHeight="1">
      <c r="A210" s="295"/>
      <c r="B210" s="295"/>
      <c r="C210" s="295"/>
      <c r="D210" s="370"/>
      <c r="E210" s="370"/>
      <c r="F210" s="370"/>
      <c r="G210" s="295"/>
      <c r="H210" s="295"/>
      <c r="I210" s="295"/>
      <c r="J210" s="295"/>
      <c r="K210" s="295"/>
      <c r="L210" s="295"/>
      <c r="M210" s="370"/>
      <c r="N210" s="370"/>
      <c r="O210" s="370"/>
      <c r="P210" s="295"/>
      <c r="Q210" s="295"/>
      <c r="R210" s="295"/>
    </row>
    <row r="211" spans="1:18" ht="13.15" customHeight="1">
      <c r="A211" s="295"/>
      <c r="B211" s="295"/>
      <c r="C211" s="295"/>
      <c r="D211" s="370"/>
      <c r="E211" s="370"/>
      <c r="F211" s="370"/>
      <c r="G211" s="295"/>
      <c r="H211" s="295"/>
      <c r="I211" s="295"/>
      <c r="J211" s="295"/>
      <c r="K211" s="295"/>
      <c r="L211" s="295"/>
      <c r="M211" s="370"/>
      <c r="N211" s="370"/>
      <c r="O211" s="370"/>
      <c r="P211" s="295"/>
      <c r="Q211" s="295"/>
      <c r="R211" s="295"/>
    </row>
    <row r="212" spans="1:18" ht="13.15" customHeight="1">
      <c r="A212" s="295"/>
      <c r="B212" s="295"/>
      <c r="C212" s="295"/>
      <c r="D212" s="370"/>
      <c r="E212" s="370"/>
      <c r="F212" s="370"/>
      <c r="G212" s="295"/>
      <c r="H212" s="295"/>
      <c r="I212" s="295"/>
      <c r="J212" s="295"/>
      <c r="K212" s="295"/>
      <c r="L212" s="295"/>
      <c r="M212" s="370"/>
      <c r="N212" s="370"/>
      <c r="O212" s="370"/>
      <c r="P212" s="295"/>
      <c r="Q212" s="295"/>
      <c r="R212" s="295"/>
    </row>
    <row r="213" spans="1:18" ht="13.15" customHeight="1">
      <c r="A213" s="295"/>
      <c r="B213" s="295"/>
      <c r="C213" s="295"/>
      <c r="D213" s="370"/>
      <c r="E213" s="370"/>
      <c r="F213" s="370"/>
      <c r="G213" s="295"/>
      <c r="H213" s="295"/>
      <c r="I213" s="295"/>
      <c r="J213" s="295"/>
      <c r="K213" s="295"/>
      <c r="L213" s="295"/>
      <c r="M213" s="370"/>
      <c r="N213" s="370"/>
      <c r="O213" s="370"/>
      <c r="P213" s="295"/>
      <c r="Q213" s="295"/>
      <c r="R213" s="295"/>
    </row>
    <row r="214" spans="1:18" ht="13.15" customHeight="1">
      <c r="A214" s="295"/>
      <c r="B214" s="295"/>
      <c r="C214" s="295"/>
      <c r="D214" s="370"/>
      <c r="E214" s="370"/>
      <c r="F214" s="370"/>
      <c r="G214" s="295"/>
      <c r="H214" s="295"/>
      <c r="I214" s="295"/>
      <c r="J214" s="295"/>
      <c r="K214" s="295"/>
      <c r="L214" s="295"/>
      <c r="M214" s="370"/>
      <c r="N214" s="370"/>
      <c r="O214" s="370"/>
      <c r="P214" s="295"/>
      <c r="Q214" s="295"/>
      <c r="R214" s="295"/>
    </row>
    <row r="215" spans="1:18" ht="13.15" customHeight="1">
      <c r="A215" s="295"/>
      <c r="B215" s="295"/>
      <c r="C215" s="295"/>
      <c r="D215" s="370"/>
      <c r="E215" s="370"/>
      <c r="F215" s="370"/>
      <c r="G215" s="295"/>
      <c r="H215" s="295"/>
      <c r="I215" s="295"/>
      <c r="J215" s="295"/>
      <c r="K215" s="295"/>
      <c r="L215" s="295"/>
      <c r="M215" s="370"/>
      <c r="N215" s="370"/>
      <c r="O215" s="370"/>
      <c r="P215" s="295"/>
      <c r="Q215" s="295"/>
      <c r="R215" s="295"/>
    </row>
    <row r="216" spans="1:18" ht="13.15" customHeight="1">
      <c r="A216" s="295"/>
      <c r="B216" s="295"/>
      <c r="C216" s="295"/>
      <c r="D216" s="370"/>
      <c r="E216" s="370"/>
      <c r="F216" s="370"/>
      <c r="G216" s="295"/>
      <c r="H216" s="295"/>
      <c r="I216" s="295"/>
      <c r="J216" s="295"/>
      <c r="K216" s="295"/>
      <c r="L216" s="295"/>
      <c r="M216" s="370"/>
      <c r="N216" s="370"/>
      <c r="O216" s="370"/>
      <c r="P216" s="295"/>
      <c r="Q216" s="295"/>
      <c r="R216" s="295"/>
    </row>
    <row r="217" spans="1:18" ht="13.15" customHeight="1">
      <c r="A217" s="295"/>
      <c r="B217" s="295"/>
      <c r="C217" s="295"/>
      <c r="D217" s="370"/>
      <c r="E217" s="370"/>
      <c r="F217" s="370"/>
      <c r="G217" s="295"/>
      <c r="H217" s="295"/>
      <c r="I217" s="295"/>
      <c r="J217" s="295"/>
      <c r="K217" s="295"/>
      <c r="L217" s="295"/>
      <c r="M217" s="370"/>
      <c r="N217" s="370"/>
      <c r="O217" s="370"/>
      <c r="P217" s="295"/>
      <c r="Q217" s="295"/>
      <c r="R217" s="295"/>
    </row>
    <row r="218" spans="1:18" ht="13.15" customHeight="1">
      <c r="A218" s="295"/>
      <c r="B218" s="295"/>
      <c r="C218" s="295"/>
      <c r="D218" s="370"/>
      <c r="E218" s="370"/>
      <c r="F218" s="370"/>
      <c r="G218" s="295"/>
      <c r="H218" s="295"/>
      <c r="I218" s="295"/>
      <c r="J218" s="295"/>
      <c r="K218" s="295"/>
      <c r="L218" s="295"/>
      <c r="M218" s="370"/>
      <c r="N218" s="370"/>
      <c r="O218" s="370"/>
      <c r="P218" s="295"/>
      <c r="Q218" s="295"/>
      <c r="R218" s="295"/>
    </row>
    <row r="219" spans="1:18" ht="13.15" customHeight="1">
      <c r="A219" s="295"/>
      <c r="B219" s="295"/>
      <c r="C219" s="295"/>
      <c r="D219" s="370"/>
      <c r="E219" s="370"/>
      <c r="F219" s="370"/>
      <c r="G219" s="295"/>
      <c r="H219" s="295"/>
      <c r="I219" s="295"/>
      <c r="J219" s="295"/>
      <c r="K219" s="295"/>
      <c r="L219" s="295"/>
      <c r="M219" s="370"/>
      <c r="N219" s="370"/>
      <c r="O219" s="370"/>
      <c r="P219" s="295"/>
      <c r="Q219" s="295"/>
      <c r="R219" s="295"/>
    </row>
    <row r="220" spans="1:18" ht="13.15" customHeight="1">
      <c r="A220" s="295"/>
      <c r="B220" s="295"/>
      <c r="C220" s="295"/>
      <c r="D220" s="370"/>
      <c r="E220" s="370"/>
      <c r="F220" s="370"/>
      <c r="G220" s="295"/>
      <c r="H220" s="295"/>
      <c r="I220" s="295"/>
      <c r="J220" s="295"/>
      <c r="K220" s="295"/>
      <c r="L220" s="295"/>
      <c r="M220" s="370"/>
      <c r="N220" s="370"/>
      <c r="O220" s="370"/>
      <c r="P220" s="295"/>
      <c r="Q220" s="295"/>
      <c r="R220" s="295"/>
    </row>
    <row r="221" spans="1:18" ht="13.15" customHeight="1">
      <c r="A221" s="295"/>
      <c r="B221" s="295"/>
      <c r="C221" s="295"/>
      <c r="D221" s="370"/>
      <c r="E221" s="370"/>
      <c r="F221" s="370"/>
      <c r="G221" s="295"/>
      <c r="H221" s="295"/>
      <c r="I221" s="295"/>
      <c r="J221" s="295"/>
      <c r="K221" s="295"/>
      <c r="L221" s="295"/>
      <c r="M221" s="370"/>
      <c r="N221" s="370"/>
      <c r="O221" s="370"/>
      <c r="P221" s="295"/>
      <c r="Q221" s="295"/>
      <c r="R221" s="295"/>
    </row>
    <row r="222" spans="1:18" ht="13.15" customHeight="1">
      <c r="A222" s="295"/>
      <c r="B222" s="295"/>
      <c r="C222" s="295"/>
      <c r="D222" s="370"/>
      <c r="E222" s="370"/>
      <c r="F222" s="370"/>
      <c r="G222" s="295"/>
      <c r="H222" s="295"/>
      <c r="I222" s="295"/>
      <c r="J222" s="295"/>
      <c r="K222" s="295"/>
      <c r="L222" s="295"/>
      <c r="M222" s="370"/>
      <c r="N222" s="370"/>
      <c r="O222" s="370"/>
      <c r="P222" s="295"/>
      <c r="Q222" s="295"/>
      <c r="R222" s="295"/>
    </row>
    <row r="223" spans="1:18" ht="13.15" customHeight="1">
      <c r="A223" s="295"/>
      <c r="B223" s="295"/>
      <c r="C223" s="295"/>
      <c r="D223" s="370"/>
      <c r="E223" s="370"/>
      <c r="F223" s="370"/>
      <c r="G223" s="295"/>
      <c r="H223" s="295"/>
      <c r="I223" s="295"/>
      <c r="J223" s="295"/>
      <c r="K223" s="295"/>
      <c r="L223" s="295"/>
      <c r="M223" s="370"/>
      <c r="N223" s="370"/>
      <c r="O223" s="370"/>
      <c r="P223" s="295"/>
      <c r="Q223" s="295"/>
      <c r="R223" s="295"/>
    </row>
    <row r="224" spans="1:18" ht="13.15" customHeight="1">
      <c r="A224" s="295"/>
      <c r="B224" s="295"/>
      <c r="C224" s="295"/>
      <c r="D224" s="370"/>
      <c r="E224" s="370"/>
      <c r="F224" s="370"/>
      <c r="G224" s="295"/>
      <c r="H224" s="295"/>
      <c r="I224" s="295"/>
      <c r="J224" s="295"/>
      <c r="K224" s="295"/>
      <c r="L224" s="295"/>
      <c r="M224" s="370"/>
      <c r="N224" s="370"/>
      <c r="O224" s="370"/>
      <c r="P224" s="295"/>
      <c r="Q224" s="295"/>
      <c r="R224" s="295"/>
    </row>
    <row r="225" spans="1:18" ht="13.15" customHeight="1">
      <c r="A225" s="295"/>
      <c r="B225" s="295"/>
      <c r="C225" s="295"/>
      <c r="D225" s="370"/>
      <c r="E225" s="370"/>
      <c r="F225" s="370"/>
      <c r="G225" s="295"/>
      <c r="H225" s="295"/>
      <c r="I225" s="295"/>
      <c r="J225" s="295"/>
      <c r="K225" s="295"/>
      <c r="L225" s="295"/>
      <c r="M225" s="370"/>
      <c r="N225" s="370"/>
      <c r="O225" s="370"/>
      <c r="P225" s="295"/>
      <c r="Q225" s="295"/>
      <c r="R225" s="295"/>
    </row>
    <row r="226" spans="1:18" ht="13.15" customHeight="1">
      <c r="A226" s="295"/>
      <c r="B226" s="295"/>
      <c r="C226" s="295"/>
      <c r="D226" s="370"/>
      <c r="E226" s="370"/>
      <c r="F226" s="370"/>
      <c r="G226" s="295"/>
      <c r="H226" s="295"/>
      <c r="I226" s="295"/>
      <c r="J226" s="295"/>
      <c r="K226" s="295"/>
      <c r="L226" s="295"/>
      <c r="M226" s="370"/>
      <c r="N226" s="370"/>
      <c r="O226" s="370"/>
      <c r="P226" s="295"/>
      <c r="Q226" s="295"/>
      <c r="R226" s="295"/>
    </row>
    <row r="227" spans="1:18" ht="13.15" customHeight="1">
      <c r="A227" s="295"/>
      <c r="B227" s="295"/>
      <c r="C227" s="295"/>
      <c r="D227" s="370"/>
      <c r="E227" s="370"/>
      <c r="F227" s="370"/>
      <c r="G227" s="295"/>
      <c r="H227" s="295"/>
      <c r="I227" s="295"/>
      <c r="J227" s="295"/>
      <c r="K227" s="295"/>
      <c r="L227" s="295"/>
      <c r="M227" s="370"/>
      <c r="N227" s="370"/>
      <c r="O227" s="370"/>
      <c r="P227" s="295"/>
      <c r="Q227" s="295"/>
      <c r="R227" s="295"/>
    </row>
    <row r="228" spans="1:18" ht="13.15" customHeight="1">
      <c r="A228" s="295"/>
      <c r="B228" s="295"/>
      <c r="C228" s="295"/>
      <c r="D228" s="370"/>
      <c r="E228" s="370"/>
      <c r="F228" s="370"/>
      <c r="G228" s="295"/>
      <c r="H228" s="295"/>
      <c r="I228" s="295"/>
      <c r="J228" s="295"/>
      <c r="K228" s="295"/>
      <c r="L228" s="295"/>
      <c r="M228" s="370"/>
      <c r="N228" s="370"/>
      <c r="O228" s="370"/>
      <c r="P228" s="295"/>
      <c r="Q228" s="295"/>
      <c r="R228" s="295"/>
    </row>
    <row r="229" spans="1:18" ht="13.15" customHeight="1">
      <c r="A229" s="295"/>
      <c r="B229" s="295"/>
      <c r="C229" s="295"/>
      <c r="D229" s="370"/>
      <c r="E229" s="370"/>
      <c r="F229" s="370"/>
      <c r="G229" s="295"/>
      <c r="H229" s="295"/>
      <c r="I229" s="295"/>
      <c r="J229" s="295"/>
      <c r="K229" s="295"/>
      <c r="L229" s="295"/>
      <c r="M229" s="370"/>
      <c r="N229" s="370"/>
      <c r="O229" s="370"/>
      <c r="P229" s="295"/>
      <c r="Q229" s="295"/>
      <c r="R229" s="295"/>
    </row>
    <row r="230" spans="1:18" ht="13.15" customHeight="1">
      <c r="A230" s="295"/>
      <c r="B230" s="295"/>
      <c r="C230" s="295"/>
      <c r="D230" s="370"/>
      <c r="E230" s="370"/>
      <c r="F230" s="370"/>
      <c r="G230" s="295"/>
      <c r="H230" s="295"/>
      <c r="I230" s="295"/>
      <c r="J230" s="295"/>
      <c r="K230" s="295"/>
      <c r="L230" s="295"/>
      <c r="M230" s="370"/>
      <c r="N230" s="370"/>
      <c r="O230" s="370"/>
      <c r="P230" s="295"/>
      <c r="Q230" s="295"/>
      <c r="R230" s="295"/>
    </row>
    <row r="231" spans="1:18" ht="13.15" customHeight="1">
      <c r="A231" s="295"/>
      <c r="B231" s="295"/>
      <c r="C231" s="295"/>
      <c r="D231" s="370"/>
      <c r="E231" s="370"/>
      <c r="F231" s="370"/>
      <c r="G231" s="295"/>
      <c r="H231" s="295"/>
      <c r="I231" s="295"/>
      <c r="J231" s="295"/>
      <c r="K231" s="295"/>
      <c r="L231" s="295"/>
      <c r="M231" s="370"/>
      <c r="N231" s="370"/>
      <c r="O231" s="370"/>
      <c r="P231" s="295"/>
      <c r="Q231" s="295"/>
      <c r="R231" s="295"/>
    </row>
    <row r="232" spans="1:18" ht="13.15" customHeight="1">
      <c r="A232" s="295"/>
      <c r="B232" s="295"/>
      <c r="C232" s="295"/>
      <c r="D232" s="370"/>
      <c r="E232" s="370"/>
      <c r="F232" s="370"/>
      <c r="G232" s="295"/>
      <c r="H232" s="295"/>
      <c r="I232" s="295"/>
      <c r="J232" s="295"/>
      <c r="K232" s="295"/>
      <c r="L232" s="295"/>
      <c r="M232" s="370"/>
      <c r="N232" s="370"/>
      <c r="O232" s="370"/>
      <c r="P232" s="295"/>
      <c r="Q232" s="295"/>
      <c r="R232" s="295"/>
    </row>
    <row r="233" spans="1:18" ht="13.15" customHeight="1">
      <c r="A233" s="295"/>
      <c r="B233" s="295"/>
      <c r="C233" s="295"/>
      <c r="D233" s="370"/>
      <c r="E233" s="370"/>
      <c r="F233" s="370"/>
      <c r="G233" s="295"/>
      <c r="H233" s="295"/>
      <c r="I233" s="295"/>
      <c r="J233" s="295"/>
      <c r="K233" s="295"/>
      <c r="L233" s="295"/>
      <c r="M233" s="370"/>
      <c r="N233" s="370"/>
      <c r="O233" s="370"/>
      <c r="P233" s="295"/>
      <c r="Q233" s="295"/>
      <c r="R233" s="295"/>
    </row>
    <row r="234" spans="1:18" ht="13.15" customHeight="1">
      <c r="A234" s="295"/>
      <c r="B234" s="295"/>
      <c r="C234" s="295"/>
      <c r="D234" s="370"/>
      <c r="E234" s="370"/>
      <c r="F234" s="370"/>
      <c r="G234" s="295"/>
      <c r="H234" s="295"/>
      <c r="I234" s="295"/>
      <c r="J234" s="295"/>
      <c r="K234" s="295"/>
      <c r="L234" s="295"/>
      <c r="M234" s="370"/>
      <c r="N234" s="370"/>
      <c r="O234" s="370"/>
      <c r="P234" s="295"/>
      <c r="Q234" s="295"/>
      <c r="R234" s="295"/>
    </row>
    <row r="235" spans="1:18" ht="13.15" customHeight="1">
      <c r="A235" s="295"/>
      <c r="B235" s="295"/>
      <c r="C235" s="295"/>
      <c r="D235" s="370"/>
      <c r="E235" s="370"/>
      <c r="F235" s="370"/>
      <c r="G235" s="295"/>
      <c r="H235" s="295"/>
      <c r="I235" s="295"/>
      <c r="J235" s="295"/>
      <c r="K235" s="295"/>
      <c r="L235" s="295"/>
      <c r="M235" s="370"/>
      <c r="N235" s="370"/>
      <c r="O235" s="370"/>
      <c r="P235" s="295"/>
      <c r="Q235" s="295"/>
      <c r="R235" s="295"/>
    </row>
    <row r="236" spans="1:18" ht="13.15" customHeight="1">
      <c r="A236" s="295"/>
      <c r="B236" s="295"/>
      <c r="C236" s="295"/>
      <c r="D236" s="370"/>
      <c r="E236" s="370"/>
      <c r="F236" s="370"/>
      <c r="G236" s="295"/>
      <c r="H236" s="295"/>
      <c r="I236" s="295"/>
      <c r="J236" s="295"/>
      <c r="K236" s="295"/>
      <c r="L236" s="295"/>
      <c r="M236" s="370"/>
      <c r="N236" s="370"/>
      <c r="O236" s="370"/>
      <c r="P236" s="295"/>
      <c r="Q236" s="295"/>
      <c r="R236" s="295"/>
    </row>
    <row r="237" spans="1:18" ht="13.15" customHeight="1">
      <c r="A237" s="295"/>
      <c r="B237" s="295"/>
      <c r="C237" s="295"/>
      <c r="D237" s="370"/>
      <c r="E237" s="370"/>
      <c r="F237" s="370"/>
      <c r="G237" s="295"/>
      <c r="H237" s="295"/>
      <c r="I237" s="295"/>
      <c r="J237" s="295"/>
      <c r="K237" s="295"/>
      <c r="L237" s="295"/>
      <c r="M237" s="370"/>
      <c r="N237" s="370"/>
      <c r="O237" s="370"/>
      <c r="P237" s="295"/>
      <c r="Q237" s="295"/>
      <c r="R237" s="295"/>
    </row>
    <row r="238" spans="1:18" ht="13.15" customHeight="1">
      <c r="A238" s="295"/>
      <c r="B238" s="295"/>
      <c r="C238" s="295"/>
      <c r="D238" s="370"/>
      <c r="E238" s="370"/>
      <c r="F238" s="370"/>
      <c r="G238" s="295"/>
      <c r="H238" s="295"/>
      <c r="I238" s="295"/>
      <c r="J238" s="295"/>
      <c r="K238" s="295"/>
      <c r="L238" s="295"/>
      <c r="M238" s="370"/>
      <c r="N238" s="370"/>
      <c r="O238" s="370"/>
      <c r="P238" s="295"/>
      <c r="Q238" s="295"/>
      <c r="R238" s="295"/>
    </row>
    <row r="239" spans="1:18" ht="13.15" customHeight="1">
      <c r="A239" s="295"/>
      <c r="B239" s="295"/>
      <c r="C239" s="295"/>
      <c r="D239" s="370"/>
      <c r="E239" s="370"/>
      <c r="F239" s="370"/>
      <c r="G239" s="295"/>
      <c r="H239" s="295"/>
      <c r="I239" s="295"/>
      <c r="J239" s="295"/>
      <c r="K239" s="295"/>
      <c r="L239" s="295"/>
      <c r="M239" s="370"/>
      <c r="N239" s="370"/>
      <c r="O239" s="370"/>
      <c r="P239" s="295"/>
      <c r="Q239" s="295"/>
      <c r="R239" s="295"/>
    </row>
    <row r="240" spans="1:18" ht="13.15" customHeight="1">
      <c r="A240" s="295"/>
      <c r="B240" s="295"/>
      <c r="C240" s="295"/>
      <c r="D240" s="370"/>
      <c r="E240" s="370"/>
      <c r="F240" s="370"/>
      <c r="G240" s="295"/>
      <c r="H240" s="295"/>
      <c r="I240" s="295"/>
      <c r="J240" s="295"/>
      <c r="K240" s="295"/>
      <c r="L240" s="295"/>
      <c r="M240" s="370"/>
      <c r="N240" s="370"/>
      <c r="O240" s="370"/>
      <c r="P240" s="295"/>
      <c r="Q240" s="295"/>
      <c r="R240" s="295"/>
    </row>
    <row r="241" spans="1:18" ht="13.15" customHeight="1">
      <c r="A241" s="295"/>
      <c r="B241" s="295"/>
      <c r="C241" s="295"/>
      <c r="D241" s="370"/>
      <c r="E241" s="370"/>
      <c r="F241" s="370"/>
      <c r="G241" s="295"/>
      <c r="H241" s="295"/>
      <c r="I241" s="295"/>
      <c r="J241" s="295"/>
      <c r="K241" s="295"/>
      <c r="L241" s="295"/>
      <c r="M241" s="370"/>
      <c r="N241" s="370"/>
      <c r="O241" s="370"/>
      <c r="P241" s="295"/>
      <c r="Q241" s="295"/>
      <c r="R241" s="295"/>
    </row>
    <row r="242" spans="1:18" ht="13.15" customHeight="1">
      <c r="A242" s="295"/>
      <c r="B242" s="295"/>
      <c r="C242" s="295"/>
      <c r="D242" s="370"/>
      <c r="E242" s="370"/>
      <c r="F242" s="370"/>
      <c r="G242" s="295"/>
      <c r="H242" s="295"/>
      <c r="I242" s="295"/>
      <c r="J242" s="295"/>
      <c r="K242" s="295"/>
      <c r="L242" s="295"/>
      <c r="M242" s="370"/>
      <c r="N242" s="370"/>
      <c r="O242" s="370"/>
      <c r="P242" s="295"/>
      <c r="Q242" s="295"/>
      <c r="R242" s="295"/>
    </row>
    <row r="243" spans="1:18" ht="13.15" customHeight="1">
      <c r="A243" s="295"/>
      <c r="B243" s="295"/>
      <c r="C243" s="295"/>
      <c r="D243" s="370"/>
      <c r="E243" s="370"/>
      <c r="F243" s="370"/>
      <c r="G243" s="295"/>
      <c r="H243" s="295"/>
      <c r="I243" s="295"/>
      <c r="J243" s="295"/>
      <c r="K243" s="295"/>
      <c r="L243" s="295"/>
      <c r="M243" s="370"/>
      <c r="N243" s="370"/>
      <c r="O243" s="370"/>
      <c r="P243" s="295"/>
      <c r="Q243" s="295"/>
      <c r="R243" s="295"/>
    </row>
    <row r="244" spans="1:18" ht="13.15" customHeight="1">
      <c r="A244" s="295"/>
      <c r="B244" s="295"/>
      <c r="C244" s="295"/>
      <c r="D244" s="370"/>
      <c r="E244" s="370"/>
      <c r="F244" s="370"/>
      <c r="G244" s="295"/>
      <c r="H244" s="295"/>
      <c r="I244" s="295"/>
      <c r="J244" s="295"/>
      <c r="K244" s="295"/>
      <c r="L244" s="295"/>
      <c r="M244" s="370"/>
      <c r="N244" s="370"/>
      <c r="O244" s="370"/>
      <c r="P244" s="295"/>
      <c r="Q244" s="295"/>
      <c r="R244" s="295"/>
    </row>
    <row r="245" spans="1:18" ht="13.15" customHeight="1">
      <c r="A245" s="295"/>
      <c r="B245" s="295"/>
      <c r="C245" s="295"/>
      <c r="D245" s="370"/>
      <c r="E245" s="370"/>
      <c r="F245" s="370"/>
      <c r="G245" s="295"/>
      <c r="H245" s="295"/>
      <c r="I245" s="295"/>
      <c r="J245" s="295"/>
      <c r="K245" s="295"/>
      <c r="L245" s="295"/>
      <c r="M245" s="370"/>
      <c r="N245" s="370"/>
      <c r="O245" s="370"/>
      <c r="P245" s="295"/>
      <c r="Q245" s="295"/>
      <c r="R245" s="295"/>
    </row>
    <row r="246" spans="1:18" ht="13.15" customHeight="1">
      <c r="A246" s="295"/>
      <c r="B246" s="295"/>
      <c r="C246" s="295"/>
      <c r="D246" s="370"/>
      <c r="E246" s="370"/>
      <c r="F246" s="370"/>
      <c r="G246" s="295"/>
      <c r="H246" s="295"/>
      <c r="I246" s="295"/>
      <c r="J246" s="295"/>
      <c r="K246" s="295"/>
      <c r="L246" s="295"/>
      <c r="M246" s="370"/>
      <c r="N246" s="370"/>
      <c r="O246" s="370"/>
      <c r="P246" s="295"/>
      <c r="Q246" s="295"/>
      <c r="R246" s="295"/>
    </row>
    <row r="247" spans="1:18" ht="13.15" customHeight="1">
      <c r="A247" s="295"/>
      <c r="B247" s="295"/>
      <c r="C247" s="295"/>
      <c r="D247" s="370"/>
      <c r="E247" s="370"/>
      <c r="F247" s="370"/>
      <c r="G247" s="295"/>
      <c r="H247" s="295"/>
      <c r="I247" s="295"/>
      <c r="J247" s="295"/>
      <c r="K247" s="295"/>
      <c r="L247" s="295"/>
      <c r="M247" s="370"/>
      <c r="N247" s="370"/>
      <c r="O247" s="370"/>
      <c r="P247" s="295"/>
      <c r="Q247" s="295"/>
      <c r="R247" s="295"/>
    </row>
    <row r="248" spans="1:18" ht="13.15" customHeight="1">
      <c r="A248" s="295"/>
      <c r="B248" s="295"/>
      <c r="C248" s="295"/>
      <c r="D248" s="370"/>
      <c r="E248" s="370"/>
      <c r="F248" s="370"/>
      <c r="G248" s="295"/>
      <c r="H248" s="295"/>
      <c r="I248" s="295"/>
      <c r="J248" s="295"/>
      <c r="K248" s="295"/>
      <c r="L248" s="295"/>
      <c r="M248" s="370"/>
      <c r="N248" s="370"/>
      <c r="O248" s="370"/>
      <c r="P248" s="295"/>
      <c r="Q248" s="295"/>
      <c r="R248" s="295"/>
    </row>
    <row r="249" spans="1:18" ht="13.15" customHeight="1">
      <c r="A249" s="295"/>
      <c r="B249" s="295"/>
      <c r="C249" s="295"/>
      <c r="D249" s="370"/>
      <c r="E249" s="370"/>
      <c r="F249" s="370"/>
      <c r="G249" s="295"/>
      <c r="H249" s="295"/>
      <c r="I249" s="295"/>
      <c r="J249" s="295"/>
      <c r="K249" s="295"/>
      <c r="L249" s="295"/>
      <c r="M249" s="370"/>
      <c r="N249" s="370"/>
      <c r="O249" s="370"/>
      <c r="P249" s="295"/>
      <c r="Q249" s="295"/>
      <c r="R249" s="295"/>
    </row>
    <row r="250" spans="1:18" ht="13.15" customHeight="1">
      <c r="A250" s="295"/>
      <c r="B250" s="295"/>
      <c r="C250" s="295"/>
      <c r="D250" s="370"/>
      <c r="E250" s="370"/>
      <c r="F250" s="370"/>
      <c r="G250" s="295"/>
      <c r="H250" s="295"/>
      <c r="I250" s="295"/>
      <c r="J250" s="295"/>
      <c r="K250" s="295"/>
      <c r="L250" s="295"/>
      <c r="M250" s="370"/>
      <c r="N250" s="370"/>
      <c r="O250" s="370"/>
      <c r="P250" s="295"/>
      <c r="Q250" s="295"/>
      <c r="R250" s="295"/>
    </row>
    <row r="251" spans="1:18" ht="13.15" customHeight="1">
      <c r="A251" s="295"/>
      <c r="B251" s="295"/>
      <c r="C251" s="295"/>
      <c r="D251" s="370"/>
      <c r="E251" s="370"/>
      <c r="F251" s="370"/>
      <c r="G251" s="295"/>
      <c r="H251" s="295"/>
      <c r="I251" s="295"/>
      <c r="J251" s="295"/>
      <c r="K251" s="295"/>
      <c r="L251" s="295"/>
      <c r="M251" s="370"/>
      <c r="N251" s="370"/>
      <c r="O251" s="370"/>
      <c r="P251" s="295"/>
      <c r="Q251" s="295"/>
      <c r="R251" s="295"/>
    </row>
  </sheetData>
  <mergeCells count="10">
    <mergeCell ref="E2:H4"/>
    <mergeCell ref="N2:Q4"/>
    <mergeCell ref="E6:H6"/>
    <mergeCell ref="N6:Q6"/>
    <mergeCell ref="G8:H8"/>
    <mergeCell ref="P8:Q8"/>
    <mergeCell ref="G7:H7"/>
    <mergeCell ref="E5:F5"/>
    <mergeCell ref="N5:O5"/>
    <mergeCell ref="P7:Q7"/>
  </mergeCells>
  <pageMargins left="0.51181100000000002" right="0.51181100000000002" top="0.78740200000000005" bottom="0.78740200000000005" header="0.31496099999999999" footer="0.31496099999999999"/>
  <pageSetup paperSize="9" scale="69" orientation="portrait" r:id="rId1"/>
  <headerFooter>
    <oddFooter>&amp;R&amp;"Calibri,Regular"&amp;11&amp;K000000&amp;8&amp;P/&amp;N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1"/>
  <sheetViews>
    <sheetView showGridLines="0" zoomScale="70" zoomScaleNormal="70" workbookViewId="0"/>
  </sheetViews>
  <sheetFormatPr defaultColWidth="11.42578125" defaultRowHeight="13.15" customHeight="1"/>
  <cols>
    <col min="1" max="1" width="11.42578125" style="371" customWidth="1"/>
    <col min="2" max="2" width="1.42578125" style="371" customWidth="1"/>
    <col min="3" max="3" width="12.42578125" style="371" customWidth="1"/>
    <col min="4" max="4" width="40.42578125" style="371" customWidth="1"/>
    <col min="5" max="5" width="26.42578125" style="371" customWidth="1"/>
    <col min="6" max="6" width="30.5703125" style="371" customWidth="1"/>
    <col min="7" max="7" width="8" style="371" customWidth="1"/>
    <col min="8" max="8" width="11.42578125" style="371" customWidth="1"/>
    <col min="9" max="9" width="1.42578125" style="371" customWidth="1"/>
    <col min="10" max="10" width="11.42578125" style="371" customWidth="1"/>
    <col min="11" max="11" width="1.42578125" style="371" customWidth="1"/>
    <col min="12" max="12" width="12.42578125" style="371" customWidth="1"/>
    <col min="13" max="13" width="40.140625" style="371" customWidth="1"/>
    <col min="14" max="14" width="26.42578125" style="371" customWidth="1"/>
    <col min="15" max="15" width="30.5703125" style="371" customWidth="1"/>
    <col min="16" max="16" width="8" style="371" customWidth="1"/>
    <col min="17" max="17" width="11.42578125" style="371" customWidth="1"/>
    <col min="18" max="18" width="1.42578125" style="371" customWidth="1"/>
    <col min="19" max="19" width="11.42578125" style="371" customWidth="1"/>
    <col min="20" max="16384" width="11.42578125" style="371"/>
  </cols>
  <sheetData>
    <row r="1" spans="1:18" ht="7.9" customHeight="1">
      <c r="A1" s="295"/>
      <c r="B1" s="295"/>
      <c r="C1" s="296"/>
      <c r="D1" s="296"/>
      <c r="E1" s="296"/>
      <c r="F1" s="296"/>
      <c r="G1" s="296"/>
      <c r="H1" s="296"/>
      <c r="I1" s="295"/>
      <c r="J1" s="295"/>
      <c r="K1" s="295"/>
      <c r="L1" s="296"/>
      <c r="M1" s="296"/>
      <c r="N1" s="296"/>
      <c r="O1" s="296"/>
      <c r="P1" s="296"/>
      <c r="Q1" s="296"/>
      <c r="R1" s="295"/>
    </row>
    <row r="2" spans="1:18" ht="15" customHeight="1">
      <c r="A2" s="295"/>
      <c r="B2" s="297"/>
      <c r="C2" s="298"/>
      <c r="D2" s="299"/>
      <c r="E2" s="404" t="s">
        <v>76</v>
      </c>
      <c r="F2" s="405"/>
      <c r="G2" s="405"/>
      <c r="H2" s="406"/>
      <c r="I2" s="300"/>
      <c r="J2" s="295"/>
      <c r="K2" s="297"/>
      <c r="L2" s="298"/>
      <c r="M2" s="299"/>
      <c r="N2" s="404" t="s">
        <v>77</v>
      </c>
      <c r="O2" s="405"/>
      <c r="P2" s="405"/>
      <c r="Q2" s="406"/>
      <c r="R2" s="300"/>
    </row>
    <row r="3" spans="1:18" ht="15" customHeight="1">
      <c r="A3" s="295"/>
      <c r="B3" s="297"/>
      <c r="C3" s="302"/>
      <c r="D3" s="303"/>
      <c r="E3" s="407"/>
      <c r="F3" s="408"/>
      <c r="G3" s="408"/>
      <c r="H3" s="409"/>
      <c r="I3" s="300"/>
      <c r="J3" s="295"/>
      <c r="K3" s="297"/>
      <c r="L3" s="302"/>
      <c r="M3" s="303"/>
      <c r="N3" s="407"/>
      <c r="O3" s="408"/>
      <c r="P3" s="408"/>
      <c r="Q3" s="409"/>
      <c r="R3" s="300"/>
    </row>
    <row r="4" spans="1:18" ht="13.9" customHeight="1">
      <c r="A4" s="295"/>
      <c r="B4" s="297"/>
      <c r="C4" s="304"/>
      <c r="D4" s="305"/>
      <c r="E4" s="410"/>
      <c r="F4" s="411"/>
      <c r="G4" s="411"/>
      <c r="H4" s="412"/>
      <c r="I4" s="306"/>
      <c r="J4" s="295"/>
      <c r="K4" s="297"/>
      <c r="L4" s="304"/>
      <c r="M4" s="305"/>
      <c r="N4" s="410"/>
      <c r="O4" s="411"/>
      <c r="P4" s="411"/>
      <c r="Q4" s="412"/>
      <c r="R4" s="306"/>
    </row>
    <row r="5" spans="1:18" ht="15" customHeight="1">
      <c r="A5" s="295"/>
      <c r="B5" s="297"/>
      <c r="C5" s="304"/>
      <c r="D5" s="305"/>
      <c r="E5" s="307"/>
      <c r="F5" s="308"/>
      <c r="G5" s="309"/>
      <c r="H5" s="372"/>
      <c r="I5" s="306"/>
      <c r="J5" s="295"/>
      <c r="K5" s="297"/>
      <c r="L5" s="304"/>
      <c r="M5" s="305"/>
      <c r="N5" s="307"/>
      <c r="O5" s="308"/>
      <c r="P5" s="309"/>
      <c r="Q5" s="372"/>
      <c r="R5" s="306"/>
    </row>
    <row r="6" spans="1:18" ht="39" customHeight="1">
      <c r="A6" s="295"/>
      <c r="B6" s="297"/>
      <c r="C6" s="373"/>
      <c r="D6" s="305"/>
      <c r="E6" s="413" t="s">
        <v>9</v>
      </c>
      <c r="F6" s="426"/>
      <c r="G6" s="426"/>
      <c r="H6" s="427"/>
      <c r="I6" s="306"/>
      <c r="J6" s="295"/>
      <c r="K6" s="297"/>
      <c r="L6" s="373"/>
      <c r="M6" s="305"/>
      <c r="N6" s="413" t="str">
        <f>E6</f>
        <v>Laudos e Projetos Estruturais dos Apartamentos Funcionais</v>
      </c>
      <c r="O6" s="426"/>
      <c r="P6" s="426"/>
      <c r="Q6" s="427"/>
      <c r="R6" s="306"/>
    </row>
    <row r="7" spans="1:18" ht="20.25" customHeight="1">
      <c r="A7" s="295"/>
      <c r="B7" s="297"/>
      <c r="C7" s="374"/>
      <c r="D7" s="305"/>
      <c r="E7" s="313" t="s">
        <v>78</v>
      </c>
      <c r="F7" s="314"/>
      <c r="G7" s="315"/>
      <c r="H7" s="316" t="s">
        <v>79</v>
      </c>
      <c r="I7" s="306"/>
      <c r="J7" s="295"/>
      <c r="K7" s="297"/>
      <c r="L7" s="374"/>
      <c r="M7" s="305"/>
      <c r="N7" s="313" t="str">
        <f>E7</f>
        <v>Data: 23 de abril de 2021</v>
      </c>
      <c r="O7" s="314"/>
      <c r="P7" s="315"/>
      <c r="Q7" s="316" t="s">
        <v>79</v>
      </c>
      <c r="R7" s="306"/>
    </row>
    <row r="8" spans="1:18" ht="20.25" customHeight="1">
      <c r="A8" s="295"/>
      <c r="B8" s="297"/>
      <c r="C8" s="375"/>
      <c r="D8" s="318"/>
      <c r="E8" s="319" t="s">
        <v>80</v>
      </c>
      <c r="F8" s="320"/>
      <c r="G8" s="418" t="s">
        <v>81</v>
      </c>
      <c r="H8" s="419"/>
      <c r="I8" s="321"/>
      <c r="J8" s="295"/>
      <c r="K8" s="297"/>
      <c r="L8" s="375"/>
      <c r="M8" s="318"/>
      <c r="N8" s="319" t="str">
        <f>E8</f>
        <v>Local: Câmara dos Deputados</v>
      </c>
      <c r="O8" s="320"/>
      <c r="P8" s="418" t="str">
        <f>G8</f>
        <v>210.072/2017</v>
      </c>
      <c r="Q8" s="419"/>
      <c r="R8" s="321"/>
    </row>
    <row r="9" spans="1:18" ht="13.9" customHeight="1">
      <c r="A9" s="295"/>
      <c r="B9" s="297"/>
      <c r="C9" s="322" t="s">
        <v>82</v>
      </c>
      <c r="D9" s="323"/>
      <c r="E9" s="324"/>
      <c r="F9" s="325"/>
      <c r="G9" s="326"/>
      <c r="H9" s="325"/>
      <c r="I9" s="327"/>
      <c r="J9" s="295"/>
      <c r="K9" s="297"/>
      <c r="L9" s="322" t="s">
        <v>82</v>
      </c>
      <c r="M9" s="323"/>
      <c r="N9" s="324"/>
      <c r="O9" s="325"/>
      <c r="P9" s="326"/>
      <c r="Q9" s="325"/>
      <c r="R9" s="327"/>
    </row>
    <row r="10" spans="1:18" ht="13.5" customHeight="1">
      <c r="A10" s="295"/>
      <c r="B10" s="297"/>
      <c r="C10" s="328" t="s">
        <v>83</v>
      </c>
      <c r="D10" s="329" t="s">
        <v>84</v>
      </c>
      <c r="E10" s="330"/>
      <c r="F10" s="331"/>
      <c r="G10" s="332">
        <f>ROUND(SUM(G12:G30),2)</f>
        <v>37.799999999999997</v>
      </c>
      <c r="H10" s="333" t="s">
        <v>16</v>
      </c>
      <c r="I10" s="327"/>
      <c r="J10" s="295"/>
      <c r="K10" s="297"/>
      <c r="L10" s="328" t="s">
        <v>83</v>
      </c>
      <c r="M10" s="329" t="s">
        <v>84</v>
      </c>
      <c r="N10" s="330"/>
      <c r="O10" s="331"/>
      <c r="P10" s="332">
        <f>ROUND(SUM(P12:P30),2)</f>
        <v>37.799999999999997</v>
      </c>
      <c r="Q10" s="333" t="s">
        <v>16</v>
      </c>
      <c r="R10" s="327"/>
    </row>
    <row r="11" spans="1:18" ht="13.5" customHeight="1">
      <c r="A11" s="295"/>
      <c r="B11" s="297"/>
      <c r="C11" s="334"/>
      <c r="D11" s="335"/>
      <c r="E11" s="336"/>
      <c r="F11" s="337"/>
      <c r="G11" s="338"/>
      <c r="H11" s="337"/>
      <c r="I11" s="327"/>
      <c r="J11" s="295"/>
      <c r="K11" s="297"/>
      <c r="L11" s="334"/>
      <c r="M11" s="335"/>
      <c r="N11" s="336"/>
      <c r="O11" s="337"/>
      <c r="P11" s="338"/>
      <c r="Q11" s="337"/>
      <c r="R11" s="327"/>
    </row>
    <row r="12" spans="1:18" ht="13.5" customHeight="1">
      <c r="A12" s="295"/>
      <c r="B12" s="297"/>
      <c r="C12" s="339" t="s">
        <v>85</v>
      </c>
      <c r="D12" s="340" t="s">
        <v>86</v>
      </c>
      <c r="E12" s="324"/>
      <c r="F12" s="325"/>
      <c r="G12" s="326">
        <v>20</v>
      </c>
      <c r="H12" s="341" t="s">
        <v>16</v>
      </c>
      <c r="I12" s="327"/>
      <c r="J12" s="295"/>
      <c r="K12" s="297"/>
      <c r="L12" s="339" t="s">
        <v>85</v>
      </c>
      <c r="M12" s="340" t="s">
        <v>86</v>
      </c>
      <c r="N12" s="324"/>
      <c r="O12" s="325"/>
      <c r="P12" s="326">
        <v>20</v>
      </c>
      <c r="Q12" s="341" t="s">
        <v>16</v>
      </c>
      <c r="R12" s="327"/>
    </row>
    <row r="13" spans="1:18" ht="13.5" customHeight="1">
      <c r="A13" s="295"/>
      <c r="B13" s="297"/>
      <c r="C13" s="334"/>
      <c r="D13" s="335"/>
      <c r="E13" s="336"/>
      <c r="F13" s="337"/>
      <c r="G13" s="338"/>
      <c r="H13" s="337"/>
      <c r="I13" s="327"/>
      <c r="J13" s="295"/>
      <c r="K13" s="297"/>
      <c r="L13" s="334"/>
      <c r="M13" s="335"/>
      <c r="N13" s="336"/>
      <c r="O13" s="337"/>
      <c r="P13" s="338"/>
      <c r="Q13" s="337"/>
      <c r="R13" s="327"/>
    </row>
    <row r="14" spans="1:18" ht="13.5" customHeight="1">
      <c r="A14" s="295"/>
      <c r="B14" s="297"/>
      <c r="C14" s="339" t="s">
        <v>87</v>
      </c>
      <c r="D14" s="340" t="s">
        <v>88</v>
      </c>
      <c r="E14" s="324"/>
      <c r="F14" s="325"/>
      <c r="G14" s="326">
        <v>1.5</v>
      </c>
      <c r="H14" s="341" t="s">
        <v>16</v>
      </c>
      <c r="I14" s="327"/>
      <c r="J14" s="295"/>
      <c r="K14" s="297"/>
      <c r="L14" s="339" t="s">
        <v>87</v>
      </c>
      <c r="M14" s="340" t="s">
        <v>88</v>
      </c>
      <c r="N14" s="324"/>
      <c r="O14" s="325"/>
      <c r="P14" s="326">
        <v>1.5</v>
      </c>
      <c r="Q14" s="341" t="s">
        <v>16</v>
      </c>
      <c r="R14" s="327"/>
    </row>
    <row r="15" spans="1:18" ht="13.5" customHeight="1">
      <c r="A15" s="295"/>
      <c r="B15" s="297"/>
      <c r="C15" s="334"/>
      <c r="D15" s="335"/>
      <c r="E15" s="336"/>
      <c r="F15" s="337"/>
      <c r="G15" s="338"/>
      <c r="H15" s="337"/>
      <c r="I15" s="327"/>
      <c r="J15" s="295"/>
      <c r="K15" s="297"/>
      <c r="L15" s="334"/>
      <c r="M15" s="335"/>
      <c r="N15" s="336"/>
      <c r="O15" s="337"/>
      <c r="P15" s="338"/>
      <c r="Q15" s="337"/>
      <c r="R15" s="327"/>
    </row>
    <row r="16" spans="1:18" ht="13.5" customHeight="1">
      <c r="A16" s="295"/>
      <c r="B16" s="297"/>
      <c r="C16" s="339" t="s">
        <v>89</v>
      </c>
      <c r="D16" s="340" t="s">
        <v>90</v>
      </c>
      <c r="E16" s="324"/>
      <c r="F16" s="325"/>
      <c r="G16" s="326">
        <v>1</v>
      </c>
      <c r="H16" s="341" t="s">
        <v>16</v>
      </c>
      <c r="I16" s="327"/>
      <c r="J16" s="295"/>
      <c r="K16" s="297"/>
      <c r="L16" s="339" t="s">
        <v>89</v>
      </c>
      <c r="M16" s="340" t="s">
        <v>90</v>
      </c>
      <c r="N16" s="324"/>
      <c r="O16" s="325"/>
      <c r="P16" s="326">
        <v>1</v>
      </c>
      <c r="Q16" s="341" t="s">
        <v>16</v>
      </c>
      <c r="R16" s="327"/>
    </row>
    <row r="17" spans="1:18" ht="13.5" customHeight="1">
      <c r="A17" s="295"/>
      <c r="B17" s="297"/>
      <c r="C17" s="334"/>
      <c r="D17" s="335"/>
      <c r="E17" s="336"/>
      <c r="F17" s="337"/>
      <c r="G17" s="338"/>
      <c r="H17" s="337"/>
      <c r="I17" s="327"/>
      <c r="J17" s="295"/>
      <c r="K17" s="297"/>
      <c r="L17" s="334"/>
      <c r="M17" s="335"/>
      <c r="N17" s="336"/>
      <c r="O17" s="337"/>
      <c r="P17" s="338"/>
      <c r="Q17" s="337"/>
      <c r="R17" s="327"/>
    </row>
    <row r="18" spans="1:18" ht="13.5" customHeight="1">
      <c r="A18" s="295"/>
      <c r="B18" s="297"/>
      <c r="C18" s="339" t="s">
        <v>91</v>
      </c>
      <c r="D18" s="340" t="s">
        <v>92</v>
      </c>
      <c r="E18" s="324"/>
      <c r="F18" s="325"/>
      <c r="G18" s="326">
        <v>0.2</v>
      </c>
      <c r="H18" s="341" t="s">
        <v>16</v>
      </c>
      <c r="I18" s="327"/>
      <c r="J18" s="295"/>
      <c r="K18" s="297"/>
      <c r="L18" s="339" t="s">
        <v>91</v>
      </c>
      <c r="M18" s="340" t="s">
        <v>92</v>
      </c>
      <c r="N18" s="324"/>
      <c r="O18" s="325"/>
      <c r="P18" s="326">
        <v>0.2</v>
      </c>
      <c r="Q18" s="341" t="s">
        <v>16</v>
      </c>
      <c r="R18" s="327"/>
    </row>
    <row r="19" spans="1:18" ht="13.5" customHeight="1">
      <c r="A19" s="295"/>
      <c r="B19" s="297"/>
      <c r="C19" s="334"/>
      <c r="D19" s="335"/>
      <c r="E19" s="336"/>
      <c r="F19" s="337"/>
      <c r="G19" s="338"/>
      <c r="H19" s="337"/>
      <c r="I19" s="327"/>
      <c r="J19" s="295"/>
      <c r="K19" s="297"/>
      <c r="L19" s="334"/>
      <c r="M19" s="335"/>
      <c r="N19" s="336"/>
      <c r="O19" s="337"/>
      <c r="P19" s="338"/>
      <c r="Q19" s="337"/>
      <c r="R19" s="327"/>
    </row>
    <row r="20" spans="1:18" ht="13.5" customHeight="1">
      <c r="A20" s="295"/>
      <c r="B20" s="297"/>
      <c r="C20" s="339" t="s">
        <v>93</v>
      </c>
      <c r="D20" s="340" t="s">
        <v>94</v>
      </c>
      <c r="E20" s="324"/>
      <c r="F20" s="325"/>
      <c r="G20" s="326">
        <v>0.6</v>
      </c>
      <c r="H20" s="341" t="s">
        <v>16</v>
      </c>
      <c r="I20" s="327"/>
      <c r="J20" s="295"/>
      <c r="K20" s="297"/>
      <c r="L20" s="339" t="s">
        <v>93</v>
      </c>
      <c r="M20" s="340" t="s">
        <v>94</v>
      </c>
      <c r="N20" s="324"/>
      <c r="O20" s="325"/>
      <c r="P20" s="326">
        <v>0.6</v>
      </c>
      <c r="Q20" s="341" t="s">
        <v>16</v>
      </c>
      <c r="R20" s="327"/>
    </row>
    <row r="21" spans="1:18" ht="13.5" customHeight="1">
      <c r="A21" s="295"/>
      <c r="B21" s="297"/>
      <c r="C21" s="334"/>
      <c r="D21" s="335"/>
      <c r="E21" s="336"/>
      <c r="F21" s="337"/>
      <c r="G21" s="338"/>
      <c r="H21" s="337"/>
      <c r="I21" s="327"/>
      <c r="J21" s="295"/>
      <c r="K21" s="297"/>
      <c r="L21" s="334"/>
      <c r="M21" s="335"/>
      <c r="N21" s="336"/>
      <c r="O21" s="337"/>
      <c r="P21" s="338"/>
      <c r="Q21" s="337"/>
      <c r="R21" s="327"/>
    </row>
    <row r="22" spans="1:18" ht="13.5" customHeight="1">
      <c r="A22" s="295"/>
      <c r="B22" s="297"/>
      <c r="C22" s="339" t="s">
        <v>95</v>
      </c>
      <c r="D22" s="340" t="s">
        <v>96</v>
      </c>
      <c r="E22" s="324"/>
      <c r="F22" s="325"/>
      <c r="G22" s="326">
        <v>2.5</v>
      </c>
      <c r="H22" s="341" t="s">
        <v>16</v>
      </c>
      <c r="I22" s="327"/>
      <c r="J22" s="295"/>
      <c r="K22" s="297"/>
      <c r="L22" s="339" t="s">
        <v>95</v>
      </c>
      <c r="M22" s="340" t="s">
        <v>96</v>
      </c>
      <c r="N22" s="324"/>
      <c r="O22" s="325"/>
      <c r="P22" s="326">
        <v>2.5</v>
      </c>
      <c r="Q22" s="341" t="s">
        <v>16</v>
      </c>
      <c r="R22" s="327"/>
    </row>
    <row r="23" spans="1:18" ht="13.5" customHeight="1">
      <c r="A23" s="295"/>
      <c r="B23" s="297"/>
      <c r="C23" s="334"/>
      <c r="D23" s="335"/>
      <c r="E23" s="336"/>
      <c r="F23" s="337"/>
      <c r="G23" s="338"/>
      <c r="H23" s="337"/>
      <c r="I23" s="327"/>
      <c r="J23" s="295"/>
      <c r="K23" s="297"/>
      <c r="L23" s="334"/>
      <c r="M23" s="335"/>
      <c r="N23" s="336"/>
      <c r="O23" s="337"/>
      <c r="P23" s="338"/>
      <c r="Q23" s="337"/>
      <c r="R23" s="327"/>
    </row>
    <row r="24" spans="1:18" ht="13.5" customHeight="1">
      <c r="A24" s="295"/>
      <c r="B24" s="297"/>
      <c r="C24" s="339" t="s">
        <v>97</v>
      </c>
      <c r="D24" s="340" t="s">
        <v>98</v>
      </c>
      <c r="E24" s="324"/>
      <c r="F24" s="325"/>
      <c r="G24" s="326">
        <v>3</v>
      </c>
      <c r="H24" s="341" t="s">
        <v>16</v>
      </c>
      <c r="I24" s="327"/>
      <c r="J24" s="295"/>
      <c r="K24" s="297"/>
      <c r="L24" s="339" t="s">
        <v>97</v>
      </c>
      <c r="M24" s="340" t="s">
        <v>98</v>
      </c>
      <c r="N24" s="324"/>
      <c r="O24" s="325"/>
      <c r="P24" s="326">
        <v>3</v>
      </c>
      <c r="Q24" s="341" t="s">
        <v>16</v>
      </c>
      <c r="R24" s="327"/>
    </row>
    <row r="25" spans="1:18" ht="13.5" customHeight="1">
      <c r="A25" s="295"/>
      <c r="B25" s="297"/>
      <c r="C25" s="334"/>
      <c r="D25" s="335"/>
      <c r="E25" s="336"/>
      <c r="F25" s="337"/>
      <c r="G25" s="338"/>
      <c r="H25" s="337"/>
      <c r="I25" s="327"/>
      <c r="J25" s="295"/>
      <c r="K25" s="297"/>
      <c r="L25" s="334"/>
      <c r="M25" s="335"/>
      <c r="N25" s="336"/>
      <c r="O25" s="337"/>
      <c r="P25" s="338"/>
      <c r="Q25" s="337"/>
      <c r="R25" s="327"/>
    </row>
    <row r="26" spans="1:18" ht="13.5" customHeight="1">
      <c r="A26" s="295"/>
      <c r="B26" s="297"/>
      <c r="C26" s="339" t="s">
        <v>99</v>
      </c>
      <c r="D26" s="340" t="s">
        <v>100</v>
      </c>
      <c r="E26" s="324"/>
      <c r="F26" s="325"/>
      <c r="G26" s="326">
        <v>8</v>
      </c>
      <c r="H26" s="341" t="s">
        <v>16</v>
      </c>
      <c r="I26" s="327"/>
      <c r="J26" s="295"/>
      <c r="K26" s="297"/>
      <c r="L26" s="339" t="s">
        <v>99</v>
      </c>
      <c r="M26" s="340" t="s">
        <v>100</v>
      </c>
      <c r="N26" s="324"/>
      <c r="O26" s="325"/>
      <c r="P26" s="326">
        <v>8</v>
      </c>
      <c r="Q26" s="341" t="s">
        <v>16</v>
      </c>
      <c r="R26" s="327"/>
    </row>
    <row r="27" spans="1:18" ht="13.5" customHeight="1">
      <c r="A27" s="295"/>
      <c r="B27" s="297"/>
      <c r="C27" s="334"/>
      <c r="D27" s="335"/>
      <c r="E27" s="336"/>
      <c r="F27" s="337"/>
      <c r="G27" s="338"/>
      <c r="H27" s="337"/>
      <c r="I27" s="327"/>
      <c r="J27" s="295"/>
      <c r="K27" s="297"/>
      <c r="L27" s="334"/>
      <c r="M27" s="335"/>
      <c r="N27" s="336"/>
      <c r="O27" s="337"/>
      <c r="P27" s="338"/>
      <c r="Q27" s="337"/>
      <c r="R27" s="327"/>
    </row>
    <row r="28" spans="1:18" ht="13.5" customHeight="1">
      <c r="A28" s="295"/>
      <c r="B28" s="297"/>
      <c r="C28" s="339" t="s">
        <v>101</v>
      </c>
      <c r="D28" s="340" t="s">
        <v>102</v>
      </c>
      <c r="E28" s="324"/>
      <c r="F28" s="325"/>
      <c r="G28" s="326">
        <v>1</v>
      </c>
      <c r="H28" s="341" t="s">
        <v>16</v>
      </c>
      <c r="I28" s="327"/>
      <c r="J28" s="295"/>
      <c r="K28" s="297"/>
      <c r="L28" s="339" t="s">
        <v>101</v>
      </c>
      <c r="M28" s="340" t="s">
        <v>102</v>
      </c>
      <c r="N28" s="324"/>
      <c r="O28" s="325"/>
      <c r="P28" s="326">
        <v>1</v>
      </c>
      <c r="Q28" s="341" t="s">
        <v>16</v>
      </c>
      <c r="R28" s="327"/>
    </row>
    <row r="29" spans="1:18" ht="13.5" customHeight="1">
      <c r="A29" s="295"/>
      <c r="B29" s="297"/>
      <c r="C29" s="334"/>
      <c r="D29" s="335"/>
      <c r="E29" s="336"/>
      <c r="F29" s="337"/>
      <c r="G29" s="338"/>
      <c r="H29" s="337"/>
      <c r="I29" s="327"/>
      <c r="J29" s="295"/>
      <c r="K29" s="297"/>
      <c r="L29" s="334"/>
      <c r="M29" s="335"/>
      <c r="N29" s="336"/>
      <c r="O29" s="337"/>
      <c r="P29" s="338"/>
      <c r="Q29" s="337"/>
      <c r="R29" s="327"/>
    </row>
    <row r="30" spans="1:18" ht="13.5" customHeight="1">
      <c r="A30" s="295"/>
      <c r="B30" s="297"/>
      <c r="C30" s="342"/>
      <c r="D30" s="343"/>
      <c r="E30" s="343"/>
      <c r="F30" s="343"/>
      <c r="G30" s="343"/>
      <c r="H30" s="344"/>
      <c r="I30" s="345"/>
      <c r="J30" s="295"/>
      <c r="K30" s="297"/>
      <c r="L30" s="342"/>
      <c r="M30" s="343"/>
      <c r="N30" s="343"/>
      <c r="O30" s="343"/>
      <c r="P30" s="343"/>
      <c r="Q30" s="344"/>
      <c r="R30" s="345"/>
    </row>
    <row r="31" spans="1:18" ht="13.5" customHeight="1">
      <c r="A31" s="295"/>
      <c r="B31" s="297"/>
      <c r="C31" s="322" t="s">
        <v>82</v>
      </c>
      <c r="D31" s="323"/>
      <c r="E31" s="324"/>
      <c r="F31" s="325"/>
      <c r="G31" s="326"/>
      <c r="H31" s="325"/>
      <c r="I31" s="327"/>
      <c r="J31" s="295"/>
      <c r="K31" s="297"/>
      <c r="L31" s="322" t="s">
        <v>82</v>
      </c>
      <c r="M31" s="323"/>
      <c r="N31" s="324"/>
      <c r="O31" s="325"/>
      <c r="P31" s="326"/>
      <c r="Q31" s="325"/>
      <c r="R31" s="327"/>
    </row>
    <row r="32" spans="1:18" ht="13.5" customHeight="1">
      <c r="A32" s="295"/>
      <c r="B32" s="297"/>
      <c r="C32" s="328" t="s">
        <v>103</v>
      </c>
      <c r="D32" s="329" t="s">
        <v>104</v>
      </c>
      <c r="E32" s="330"/>
      <c r="F32" s="331"/>
      <c r="G32" s="332">
        <f>ROUND(SUM(G34:G53),2)</f>
        <v>0</v>
      </c>
      <c r="H32" s="333" t="s">
        <v>16</v>
      </c>
      <c r="I32" s="327"/>
      <c r="J32" s="295"/>
      <c r="K32" s="297"/>
      <c r="L32" s="328" t="s">
        <v>103</v>
      </c>
      <c r="M32" s="329" t="s">
        <v>104</v>
      </c>
      <c r="N32" s="330"/>
      <c r="O32" s="331"/>
      <c r="P32" s="332">
        <f>ROUND(SUM(P34:P53),2)</f>
        <v>0</v>
      </c>
      <c r="Q32" s="333" t="s">
        <v>16</v>
      </c>
      <c r="R32" s="327"/>
    </row>
    <row r="33" spans="1:18" ht="13.5" customHeight="1">
      <c r="A33" s="295"/>
      <c r="B33" s="297"/>
      <c r="C33" s="334"/>
      <c r="D33" s="335"/>
      <c r="E33" s="336"/>
      <c r="F33" s="337"/>
      <c r="G33" s="338"/>
      <c r="H33" s="337"/>
      <c r="I33" s="327"/>
      <c r="J33" s="295"/>
      <c r="K33" s="297"/>
      <c r="L33" s="334"/>
      <c r="M33" s="335"/>
      <c r="N33" s="336"/>
      <c r="O33" s="337"/>
      <c r="P33" s="338"/>
      <c r="Q33" s="337"/>
      <c r="R33" s="327"/>
    </row>
    <row r="34" spans="1:18" ht="12.75" customHeight="1">
      <c r="A34" s="295"/>
      <c r="B34" s="297"/>
      <c r="C34" s="339" t="s">
        <v>105</v>
      </c>
      <c r="D34" s="340" t="s">
        <v>106</v>
      </c>
      <c r="E34" s="324"/>
      <c r="F34" s="325"/>
      <c r="G34" s="326">
        <v>0</v>
      </c>
      <c r="H34" s="341" t="s">
        <v>16</v>
      </c>
      <c r="I34" s="327"/>
      <c r="J34" s="295"/>
      <c r="K34" s="297"/>
      <c r="L34" s="339" t="s">
        <v>105</v>
      </c>
      <c r="M34" s="340" t="s">
        <v>107</v>
      </c>
      <c r="N34" s="324"/>
      <c r="O34" s="325"/>
      <c r="P34" s="326">
        <v>0</v>
      </c>
      <c r="Q34" s="341" t="s">
        <v>16</v>
      </c>
      <c r="R34" s="327"/>
    </row>
    <row r="35" spans="1:18" ht="12.75" customHeight="1">
      <c r="A35" s="295"/>
      <c r="B35" s="297"/>
      <c r="C35" s="334"/>
      <c r="D35" s="335"/>
      <c r="E35" s="336"/>
      <c r="F35" s="337"/>
      <c r="G35" s="338"/>
      <c r="H35" s="337"/>
      <c r="I35" s="327"/>
      <c r="J35" s="295"/>
      <c r="K35" s="297"/>
      <c r="L35" s="334"/>
      <c r="M35" s="335"/>
      <c r="N35" s="336"/>
      <c r="O35" s="337"/>
      <c r="P35" s="338"/>
      <c r="Q35" s="337"/>
      <c r="R35" s="327"/>
    </row>
    <row r="36" spans="1:18" ht="13.5" customHeight="1">
      <c r="A36" s="295"/>
      <c r="B36" s="297"/>
      <c r="C36" s="339" t="s">
        <v>108</v>
      </c>
      <c r="D36" s="340" t="s">
        <v>109</v>
      </c>
      <c r="E36" s="324"/>
      <c r="F36" s="325"/>
      <c r="G36" s="326">
        <v>0</v>
      </c>
      <c r="H36" s="341" t="s">
        <v>16</v>
      </c>
      <c r="I36" s="327"/>
      <c r="J36" s="295"/>
      <c r="K36" s="297"/>
      <c r="L36" s="339" t="s">
        <v>108</v>
      </c>
      <c r="M36" s="340" t="s">
        <v>110</v>
      </c>
      <c r="N36" s="324"/>
      <c r="O36" s="325"/>
      <c r="P36" s="326">
        <v>0</v>
      </c>
      <c r="Q36" s="341" t="s">
        <v>16</v>
      </c>
      <c r="R36" s="327"/>
    </row>
    <row r="37" spans="1:18" ht="13.5" customHeight="1">
      <c r="A37" s="295"/>
      <c r="B37" s="297"/>
      <c r="C37" s="334"/>
      <c r="D37" s="335"/>
      <c r="E37" s="336"/>
      <c r="F37" s="337"/>
      <c r="G37" s="338"/>
      <c r="H37" s="337"/>
      <c r="I37" s="327"/>
      <c r="J37" s="295"/>
      <c r="K37" s="297"/>
      <c r="L37" s="334"/>
      <c r="M37" s="335"/>
      <c r="N37" s="336"/>
      <c r="O37" s="337"/>
      <c r="P37" s="338"/>
      <c r="Q37" s="337"/>
      <c r="R37" s="327"/>
    </row>
    <row r="38" spans="1:18" ht="13.5" customHeight="1">
      <c r="A38" s="295"/>
      <c r="B38" s="297"/>
      <c r="C38" s="339" t="s">
        <v>111</v>
      </c>
      <c r="D38" s="340" t="s">
        <v>112</v>
      </c>
      <c r="E38" s="324"/>
      <c r="F38" s="325"/>
      <c r="G38" s="326">
        <v>0</v>
      </c>
      <c r="H38" s="341" t="s">
        <v>16</v>
      </c>
      <c r="I38" s="327"/>
      <c r="J38" s="295"/>
      <c r="K38" s="297"/>
      <c r="L38" s="339" t="s">
        <v>111</v>
      </c>
      <c r="M38" s="340" t="s">
        <v>112</v>
      </c>
      <c r="N38" s="324"/>
      <c r="O38" s="325"/>
      <c r="P38" s="326">
        <v>0</v>
      </c>
      <c r="Q38" s="341" t="s">
        <v>16</v>
      </c>
      <c r="R38" s="327"/>
    </row>
    <row r="39" spans="1:18" ht="13.5" customHeight="1">
      <c r="A39" s="295"/>
      <c r="B39" s="297"/>
      <c r="C39" s="334"/>
      <c r="D39" s="335"/>
      <c r="E39" s="336"/>
      <c r="F39" s="337"/>
      <c r="G39" s="338"/>
      <c r="H39" s="337"/>
      <c r="I39" s="327"/>
      <c r="J39" s="295"/>
      <c r="K39" s="297"/>
      <c r="L39" s="334"/>
      <c r="M39" s="335"/>
      <c r="N39" s="336"/>
      <c r="O39" s="337"/>
      <c r="P39" s="338"/>
      <c r="Q39" s="337"/>
      <c r="R39" s="327"/>
    </row>
    <row r="40" spans="1:18" ht="13.5" customHeight="1">
      <c r="A40" s="295"/>
      <c r="B40" s="297"/>
      <c r="C40" s="339" t="s">
        <v>113</v>
      </c>
      <c r="D40" s="340" t="s">
        <v>114</v>
      </c>
      <c r="E40" s="324"/>
      <c r="F40" s="325"/>
      <c r="G40" s="326">
        <v>0</v>
      </c>
      <c r="H40" s="341" t="s">
        <v>16</v>
      </c>
      <c r="I40" s="327"/>
      <c r="J40" s="295"/>
      <c r="K40" s="297"/>
      <c r="L40" s="339" t="s">
        <v>113</v>
      </c>
      <c r="M40" s="340" t="s">
        <v>114</v>
      </c>
      <c r="N40" s="324"/>
      <c r="O40" s="325"/>
      <c r="P40" s="326">
        <v>0</v>
      </c>
      <c r="Q40" s="341" t="s">
        <v>16</v>
      </c>
      <c r="R40" s="327"/>
    </row>
    <row r="41" spans="1:18" ht="13.5" customHeight="1">
      <c r="A41" s="295"/>
      <c r="B41" s="297"/>
      <c r="C41" s="334"/>
      <c r="D41" s="335"/>
      <c r="E41" s="336"/>
      <c r="F41" s="337"/>
      <c r="G41" s="338"/>
      <c r="H41" s="337"/>
      <c r="I41" s="327"/>
      <c r="J41" s="295"/>
      <c r="K41" s="297"/>
      <c r="L41" s="334"/>
      <c r="M41" s="335"/>
      <c r="N41" s="336"/>
      <c r="O41" s="337"/>
      <c r="P41" s="338"/>
      <c r="Q41" s="337"/>
      <c r="R41" s="327"/>
    </row>
    <row r="42" spans="1:18" ht="13.5" customHeight="1">
      <c r="A42" s="295"/>
      <c r="B42" s="297"/>
      <c r="C42" s="339" t="s">
        <v>115</v>
      </c>
      <c r="D42" s="340" t="s">
        <v>116</v>
      </c>
      <c r="E42" s="324"/>
      <c r="F42" s="325"/>
      <c r="G42" s="326">
        <v>0</v>
      </c>
      <c r="H42" s="341" t="s">
        <v>16</v>
      </c>
      <c r="I42" s="327"/>
      <c r="J42" s="295"/>
      <c r="K42" s="297"/>
      <c r="L42" s="339" t="s">
        <v>115</v>
      </c>
      <c r="M42" s="340" t="s">
        <v>116</v>
      </c>
      <c r="N42" s="324"/>
      <c r="O42" s="325"/>
      <c r="P42" s="326">
        <v>0</v>
      </c>
      <c r="Q42" s="341" t="s">
        <v>16</v>
      </c>
      <c r="R42" s="327"/>
    </row>
    <row r="43" spans="1:18" ht="13.5" customHeight="1">
      <c r="A43" s="295"/>
      <c r="B43" s="297"/>
      <c r="C43" s="334"/>
      <c r="D43" s="335"/>
      <c r="E43" s="336"/>
      <c r="F43" s="337"/>
      <c r="G43" s="338"/>
      <c r="H43" s="337"/>
      <c r="I43" s="327"/>
      <c r="J43" s="295"/>
      <c r="K43" s="297"/>
      <c r="L43" s="334"/>
      <c r="M43" s="335"/>
      <c r="N43" s="336"/>
      <c r="O43" s="337"/>
      <c r="P43" s="338"/>
      <c r="Q43" s="337"/>
      <c r="R43" s="327"/>
    </row>
    <row r="44" spans="1:18" ht="13.5" customHeight="1">
      <c r="A44" s="295"/>
      <c r="B44" s="297"/>
      <c r="C44" s="339" t="s">
        <v>117</v>
      </c>
      <c r="D44" s="340" t="s">
        <v>118</v>
      </c>
      <c r="E44" s="324"/>
      <c r="F44" s="325"/>
      <c r="G44" s="326">
        <v>0</v>
      </c>
      <c r="H44" s="341" t="s">
        <v>16</v>
      </c>
      <c r="I44" s="327"/>
      <c r="J44" s="295"/>
      <c r="K44" s="297"/>
      <c r="L44" s="339" t="s">
        <v>117</v>
      </c>
      <c r="M44" s="340" t="s">
        <v>118</v>
      </c>
      <c r="N44" s="324"/>
      <c r="O44" s="325"/>
      <c r="P44" s="326">
        <v>0</v>
      </c>
      <c r="Q44" s="341" t="s">
        <v>16</v>
      </c>
      <c r="R44" s="327"/>
    </row>
    <row r="45" spans="1:18" ht="13.5" customHeight="1">
      <c r="A45" s="295"/>
      <c r="B45" s="297"/>
      <c r="C45" s="334"/>
      <c r="D45" s="335"/>
      <c r="E45" s="336"/>
      <c r="F45" s="337"/>
      <c r="G45" s="346"/>
      <c r="H45" s="337"/>
      <c r="I45" s="327"/>
      <c r="J45" s="295"/>
      <c r="K45" s="297"/>
      <c r="L45" s="334"/>
      <c r="M45" s="335"/>
      <c r="N45" s="336"/>
      <c r="O45" s="337"/>
      <c r="P45" s="346"/>
      <c r="Q45" s="337"/>
      <c r="R45" s="327"/>
    </row>
    <row r="46" spans="1:18" ht="13.5" customHeight="1">
      <c r="A46" s="295"/>
      <c r="B46" s="297"/>
      <c r="C46" s="339" t="s">
        <v>119</v>
      </c>
      <c r="D46" s="340" t="s">
        <v>120</v>
      </c>
      <c r="E46" s="324"/>
      <c r="F46" s="325"/>
      <c r="G46" s="326">
        <v>0</v>
      </c>
      <c r="H46" s="341" t="s">
        <v>16</v>
      </c>
      <c r="I46" s="327"/>
      <c r="J46" s="295"/>
      <c r="K46" s="297"/>
      <c r="L46" s="339" t="s">
        <v>119</v>
      </c>
      <c r="M46" s="340" t="s">
        <v>120</v>
      </c>
      <c r="N46" s="324"/>
      <c r="O46" s="325"/>
      <c r="P46" s="326">
        <v>0</v>
      </c>
      <c r="Q46" s="341" t="s">
        <v>16</v>
      </c>
      <c r="R46" s="327"/>
    </row>
    <row r="47" spans="1:18" ht="13.5" customHeight="1">
      <c r="A47" s="295"/>
      <c r="B47" s="297"/>
      <c r="C47" s="334"/>
      <c r="D47" s="335"/>
      <c r="E47" s="336"/>
      <c r="F47" s="337"/>
      <c r="G47" s="338"/>
      <c r="H47" s="337"/>
      <c r="I47" s="327"/>
      <c r="J47" s="295"/>
      <c r="K47" s="297"/>
      <c r="L47" s="334"/>
      <c r="M47" s="335"/>
      <c r="N47" s="336"/>
      <c r="O47" s="337"/>
      <c r="P47" s="338"/>
      <c r="Q47" s="337"/>
      <c r="R47" s="327"/>
    </row>
    <row r="48" spans="1:18" ht="13.5" customHeight="1">
      <c r="A48" s="295"/>
      <c r="B48" s="297"/>
      <c r="C48" s="339" t="s">
        <v>121</v>
      </c>
      <c r="D48" s="340" t="s">
        <v>122</v>
      </c>
      <c r="E48" s="324"/>
      <c r="F48" s="325"/>
      <c r="G48" s="326">
        <v>0</v>
      </c>
      <c r="H48" s="341" t="s">
        <v>16</v>
      </c>
      <c r="I48" s="327"/>
      <c r="J48" s="295"/>
      <c r="K48" s="297"/>
      <c r="L48" s="339" t="s">
        <v>121</v>
      </c>
      <c r="M48" s="340" t="s">
        <v>122</v>
      </c>
      <c r="N48" s="324"/>
      <c r="O48" s="325"/>
      <c r="P48" s="326">
        <v>0</v>
      </c>
      <c r="Q48" s="341" t="s">
        <v>16</v>
      </c>
      <c r="R48" s="327"/>
    </row>
    <row r="49" spans="1:18" ht="13.5" customHeight="1">
      <c r="A49" s="295"/>
      <c r="B49" s="297"/>
      <c r="C49" s="334"/>
      <c r="D49" s="335"/>
      <c r="E49" s="336"/>
      <c r="F49" s="337"/>
      <c r="G49" s="338"/>
      <c r="H49" s="337"/>
      <c r="I49" s="327"/>
      <c r="J49" s="295"/>
      <c r="K49" s="297"/>
      <c r="L49" s="334"/>
      <c r="M49" s="335"/>
      <c r="N49" s="336"/>
      <c r="O49" s="337"/>
      <c r="P49" s="338"/>
      <c r="Q49" s="337"/>
      <c r="R49" s="327"/>
    </row>
    <row r="50" spans="1:18" ht="13.5" customHeight="1">
      <c r="A50" s="295"/>
      <c r="B50" s="297"/>
      <c r="C50" s="339" t="s">
        <v>123</v>
      </c>
      <c r="D50" s="340" t="s">
        <v>124</v>
      </c>
      <c r="E50" s="324"/>
      <c r="F50" s="325"/>
      <c r="G50" s="326">
        <v>0</v>
      </c>
      <c r="H50" s="341" t="s">
        <v>16</v>
      </c>
      <c r="I50" s="327"/>
      <c r="J50" s="295"/>
      <c r="K50" s="297"/>
      <c r="L50" s="339" t="s">
        <v>123</v>
      </c>
      <c r="M50" s="340" t="s">
        <v>124</v>
      </c>
      <c r="N50" s="324"/>
      <c r="O50" s="325"/>
      <c r="P50" s="326">
        <v>0</v>
      </c>
      <c r="Q50" s="341" t="s">
        <v>16</v>
      </c>
      <c r="R50" s="327"/>
    </row>
    <row r="51" spans="1:18" ht="13.5" customHeight="1">
      <c r="A51" s="295"/>
      <c r="B51" s="297"/>
      <c r="C51" s="334"/>
      <c r="D51" s="335"/>
      <c r="E51" s="336"/>
      <c r="F51" s="337"/>
      <c r="G51" s="338"/>
      <c r="H51" s="337"/>
      <c r="I51" s="327"/>
      <c r="J51" s="295"/>
      <c r="K51" s="297"/>
      <c r="L51" s="334"/>
      <c r="M51" s="335"/>
      <c r="N51" s="336"/>
      <c r="O51" s="337"/>
      <c r="P51" s="338"/>
      <c r="Q51" s="337"/>
      <c r="R51" s="327"/>
    </row>
    <row r="52" spans="1:18" ht="13.5" customHeight="1">
      <c r="A52" s="295"/>
      <c r="B52" s="297"/>
      <c r="C52" s="339" t="s">
        <v>125</v>
      </c>
      <c r="D52" s="340" t="s">
        <v>126</v>
      </c>
      <c r="E52" s="324"/>
      <c r="F52" s="325"/>
      <c r="G52" s="326">
        <v>0</v>
      </c>
      <c r="H52" s="341" t="s">
        <v>16</v>
      </c>
      <c r="I52" s="327"/>
      <c r="J52" s="295"/>
      <c r="K52" s="297"/>
      <c r="L52" s="339" t="s">
        <v>125</v>
      </c>
      <c r="M52" s="340" t="s">
        <v>126</v>
      </c>
      <c r="N52" s="324"/>
      <c r="O52" s="325"/>
      <c r="P52" s="326">
        <v>0</v>
      </c>
      <c r="Q52" s="341" t="s">
        <v>16</v>
      </c>
      <c r="R52" s="327"/>
    </row>
    <row r="53" spans="1:18" ht="13.5" customHeight="1">
      <c r="A53" s="295"/>
      <c r="B53" s="297"/>
      <c r="C53" s="334"/>
      <c r="D53" s="335"/>
      <c r="E53" s="336"/>
      <c r="F53" s="337"/>
      <c r="G53" s="338"/>
      <c r="H53" s="337"/>
      <c r="I53" s="327"/>
      <c r="J53" s="295"/>
      <c r="K53" s="297"/>
      <c r="L53" s="334"/>
      <c r="M53" s="335"/>
      <c r="N53" s="336"/>
      <c r="O53" s="337"/>
      <c r="P53" s="338"/>
      <c r="Q53" s="337"/>
      <c r="R53" s="327"/>
    </row>
    <row r="54" spans="1:18" ht="13.5" customHeight="1">
      <c r="A54" s="295"/>
      <c r="B54" s="297"/>
      <c r="C54" s="342"/>
      <c r="D54" s="343"/>
      <c r="E54" s="343"/>
      <c r="F54" s="343"/>
      <c r="G54" s="343"/>
      <c r="H54" s="344"/>
      <c r="I54" s="345"/>
      <c r="J54" s="295"/>
      <c r="K54" s="297"/>
      <c r="L54" s="342"/>
      <c r="M54" s="343"/>
      <c r="N54" s="343"/>
      <c r="O54" s="343"/>
      <c r="P54" s="343"/>
      <c r="Q54" s="344"/>
      <c r="R54" s="345"/>
    </row>
    <row r="55" spans="1:18" ht="13.5" customHeight="1">
      <c r="A55" s="295"/>
      <c r="B55" s="297"/>
      <c r="C55" s="322" t="s">
        <v>82</v>
      </c>
      <c r="D55" s="323"/>
      <c r="E55" s="324"/>
      <c r="F55" s="325"/>
      <c r="G55" s="326"/>
      <c r="H55" s="325"/>
      <c r="I55" s="327"/>
      <c r="J55" s="295"/>
      <c r="K55" s="297"/>
      <c r="L55" s="322" t="s">
        <v>82</v>
      </c>
      <c r="M55" s="323"/>
      <c r="N55" s="324"/>
      <c r="O55" s="325"/>
      <c r="P55" s="326"/>
      <c r="Q55" s="325"/>
      <c r="R55" s="327"/>
    </row>
    <row r="56" spans="1:18" ht="13.5" customHeight="1">
      <c r="A56" s="295"/>
      <c r="B56" s="297"/>
      <c r="C56" s="328" t="s">
        <v>127</v>
      </c>
      <c r="D56" s="329" t="s">
        <v>128</v>
      </c>
      <c r="E56" s="330"/>
      <c r="F56" s="331"/>
      <c r="G56" s="332">
        <f>ROUND(SUM(G58:G66),2)</f>
        <v>0</v>
      </c>
      <c r="H56" s="333" t="s">
        <v>16</v>
      </c>
      <c r="I56" s="327"/>
      <c r="J56" s="295"/>
      <c r="K56" s="297"/>
      <c r="L56" s="328" t="s">
        <v>127</v>
      </c>
      <c r="M56" s="329" t="s">
        <v>128</v>
      </c>
      <c r="N56" s="330"/>
      <c r="O56" s="331"/>
      <c r="P56" s="332">
        <f>ROUND(SUM(P58:P66),2)</f>
        <v>0</v>
      </c>
      <c r="Q56" s="333" t="s">
        <v>16</v>
      </c>
      <c r="R56" s="327"/>
    </row>
    <row r="57" spans="1:18" ht="13.5" customHeight="1">
      <c r="A57" s="295"/>
      <c r="B57" s="297"/>
      <c r="C57" s="334"/>
      <c r="D57" s="335"/>
      <c r="E57" s="336"/>
      <c r="F57" s="337"/>
      <c r="G57" s="338"/>
      <c r="H57" s="337"/>
      <c r="I57" s="327"/>
      <c r="J57" s="295"/>
      <c r="K57" s="297"/>
      <c r="L57" s="334"/>
      <c r="M57" s="335"/>
      <c r="N57" s="336"/>
      <c r="O57" s="337"/>
      <c r="P57" s="338"/>
      <c r="Q57" s="337"/>
      <c r="R57" s="327"/>
    </row>
    <row r="58" spans="1:18" ht="13.5" customHeight="1">
      <c r="A58" s="295"/>
      <c r="B58" s="297"/>
      <c r="C58" s="339" t="s">
        <v>129</v>
      </c>
      <c r="D58" s="340" t="s">
        <v>130</v>
      </c>
      <c r="E58" s="324"/>
      <c r="F58" s="325"/>
      <c r="G58" s="326">
        <v>0</v>
      </c>
      <c r="H58" s="341" t="s">
        <v>16</v>
      </c>
      <c r="I58" s="327"/>
      <c r="J58" s="295"/>
      <c r="K58" s="297"/>
      <c r="L58" s="339" t="s">
        <v>129</v>
      </c>
      <c r="M58" s="340" t="s">
        <v>130</v>
      </c>
      <c r="N58" s="324"/>
      <c r="O58" s="325"/>
      <c r="P58" s="326">
        <v>0</v>
      </c>
      <c r="Q58" s="341" t="s">
        <v>16</v>
      </c>
      <c r="R58" s="327"/>
    </row>
    <row r="59" spans="1:18" ht="13.5" customHeight="1">
      <c r="A59" s="295"/>
      <c r="B59" s="297"/>
      <c r="C59" s="334"/>
      <c r="D59" s="335"/>
      <c r="E59" s="336"/>
      <c r="F59" s="337"/>
      <c r="G59" s="338"/>
      <c r="H59" s="337"/>
      <c r="I59" s="327"/>
      <c r="J59" s="295"/>
      <c r="K59" s="297"/>
      <c r="L59" s="334"/>
      <c r="M59" s="335"/>
      <c r="N59" s="336"/>
      <c r="O59" s="337"/>
      <c r="P59" s="338"/>
      <c r="Q59" s="337"/>
      <c r="R59" s="327"/>
    </row>
    <row r="60" spans="1:18" ht="13.5" customHeight="1">
      <c r="A60" s="295"/>
      <c r="B60" s="297"/>
      <c r="C60" s="339" t="s">
        <v>131</v>
      </c>
      <c r="D60" s="340" t="s">
        <v>132</v>
      </c>
      <c r="E60" s="324"/>
      <c r="F60" s="325"/>
      <c r="G60" s="326">
        <v>0</v>
      </c>
      <c r="H60" s="341" t="s">
        <v>16</v>
      </c>
      <c r="I60" s="327"/>
      <c r="J60" s="295"/>
      <c r="K60" s="297"/>
      <c r="L60" s="339" t="s">
        <v>131</v>
      </c>
      <c r="M60" s="340" t="s">
        <v>132</v>
      </c>
      <c r="N60" s="324"/>
      <c r="O60" s="325"/>
      <c r="P60" s="326">
        <v>0</v>
      </c>
      <c r="Q60" s="341" t="s">
        <v>16</v>
      </c>
      <c r="R60" s="327"/>
    </row>
    <row r="61" spans="1:18" ht="13.5" customHeight="1">
      <c r="A61" s="295"/>
      <c r="B61" s="297"/>
      <c r="C61" s="334"/>
      <c r="D61" s="335"/>
      <c r="E61" s="336"/>
      <c r="F61" s="337"/>
      <c r="G61" s="338"/>
      <c r="H61" s="337"/>
      <c r="I61" s="327"/>
      <c r="J61" s="295"/>
      <c r="K61" s="297"/>
      <c r="L61" s="334"/>
      <c r="M61" s="335"/>
      <c r="N61" s="336"/>
      <c r="O61" s="337"/>
      <c r="P61" s="338"/>
      <c r="Q61" s="337"/>
      <c r="R61" s="327"/>
    </row>
    <row r="62" spans="1:18" ht="13.5" customHeight="1">
      <c r="A62" s="295"/>
      <c r="B62" s="297"/>
      <c r="C62" s="339" t="s">
        <v>133</v>
      </c>
      <c r="D62" s="340" t="s">
        <v>134</v>
      </c>
      <c r="E62" s="324"/>
      <c r="F62" s="325"/>
      <c r="G62" s="326">
        <v>0</v>
      </c>
      <c r="H62" s="341" t="s">
        <v>16</v>
      </c>
      <c r="I62" s="327"/>
      <c r="J62" s="295"/>
      <c r="K62" s="297"/>
      <c r="L62" s="339" t="s">
        <v>133</v>
      </c>
      <c r="M62" s="340" t="s">
        <v>134</v>
      </c>
      <c r="N62" s="324"/>
      <c r="O62" s="325"/>
      <c r="P62" s="326">
        <v>0</v>
      </c>
      <c r="Q62" s="341" t="s">
        <v>16</v>
      </c>
      <c r="R62" s="327"/>
    </row>
    <row r="63" spans="1:18" ht="13.5" customHeight="1">
      <c r="A63" s="295"/>
      <c r="B63" s="297"/>
      <c r="C63" s="334"/>
      <c r="D63" s="335"/>
      <c r="E63" s="336"/>
      <c r="F63" s="337"/>
      <c r="G63" s="338"/>
      <c r="H63" s="337"/>
      <c r="I63" s="327"/>
      <c r="J63" s="295"/>
      <c r="K63" s="297"/>
      <c r="L63" s="334"/>
      <c r="M63" s="335"/>
      <c r="N63" s="336"/>
      <c r="O63" s="337"/>
      <c r="P63" s="338"/>
      <c r="Q63" s="337"/>
      <c r="R63" s="327"/>
    </row>
    <row r="64" spans="1:18" ht="13.5" customHeight="1">
      <c r="A64" s="295"/>
      <c r="B64" s="297"/>
      <c r="C64" s="339" t="s">
        <v>135</v>
      </c>
      <c r="D64" s="340" t="s">
        <v>136</v>
      </c>
      <c r="E64" s="324"/>
      <c r="F64" s="325"/>
      <c r="G64" s="326">
        <v>0</v>
      </c>
      <c r="H64" s="341" t="s">
        <v>16</v>
      </c>
      <c r="I64" s="327"/>
      <c r="J64" s="295"/>
      <c r="K64" s="297"/>
      <c r="L64" s="339" t="s">
        <v>135</v>
      </c>
      <c r="M64" s="340" t="s">
        <v>136</v>
      </c>
      <c r="N64" s="324"/>
      <c r="O64" s="325"/>
      <c r="P64" s="326">
        <v>0</v>
      </c>
      <c r="Q64" s="341" t="s">
        <v>16</v>
      </c>
      <c r="R64" s="327"/>
    </row>
    <row r="65" spans="1:18" ht="13.5" customHeight="1">
      <c r="A65" s="295"/>
      <c r="B65" s="297"/>
      <c r="C65" s="334"/>
      <c r="D65" s="335"/>
      <c r="E65" s="336"/>
      <c r="F65" s="337"/>
      <c r="G65" s="338"/>
      <c r="H65" s="337"/>
      <c r="I65" s="327"/>
      <c r="J65" s="295"/>
      <c r="K65" s="297"/>
      <c r="L65" s="334"/>
      <c r="M65" s="335"/>
      <c r="N65" s="336"/>
      <c r="O65" s="337"/>
      <c r="P65" s="338"/>
      <c r="Q65" s="337"/>
      <c r="R65" s="327"/>
    </row>
    <row r="66" spans="1:18" ht="13.5" customHeight="1">
      <c r="A66" s="295"/>
      <c r="B66" s="297"/>
      <c r="C66" s="339" t="s">
        <v>137</v>
      </c>
      <c r="D66" s="340" t="s">
        <v>138</v>
      </c>
      <c r="E66" s="324"/>
      <c r="F66" s="325"/>
      <c r="G66" s="326">
        <v>0</v>
      </c>
      <c r="H66" s="341" t="s">
        <v>16</v>
      </c>
      <c r="I66" s="327"/>
      <c r="J66" s="295"/>
      <c r="K66" s="297"/>
      <c r="L66" s="339" t="s">
        <v>137</v>
      </c>
      <c r="M66" s="340" t="s">
        <v>138</v>
      </c>
      <c r="N66" s="324"/>
      <c r="O66" s="325"/>
      <c r="P66" s="326">
        <v>0</v>
      </c>
      <c r="Q66" s="341" t="s">
        <v>16</v>
      </c>
      <c r="R66" s="327"/>
    </row>
    <row r="67" spans="1:18" ht="13.5" customHeight="1">
      <c r="A67" s="295"/>
      <c r="B67" s="297"/>
      <c r="C67" s="334"/>
      <c r="D67" s="335"/>
      <c r="E67" s="336"/>
      <c r="F67" s="337"/>
      <c r="G67" s="338"/>
      <c r="H67" s="337"/>
      <c r="I67" s="327"/>
      <c r="J67" s="295"/>
      <c r="K67" s="297"/>
      <c r="L67" s="334"/>
      <c r="M67" s="335"/>
      <c r="N67" s="336"/>
      <c r="O67" s="337"/>
      <c r="P67" s="338"/>
      <c r="Q67" s="337"/>
      <c r="R67" s="327"/>
    </row>
    <row r="68" spans="1:18" ht="13.5" customHeight="1">
      <c r="A68" s="295"/>
      <c r="B68" s="297"/>
      <c r="C68" s="342"/>
      <c r="D68" s="343"/>
      <c r="E68" s="343"/>
      <c r="F68" s="343"/>
      <c r="G68" s="343"/>
      <c r="H68" s="344"/>
      <c r="I68" s="345"/>
      <c r="J68" s="295"/>
      <c r="K68" s="297"/>
      <c r="L68" s="342"/>
      <c r="M68" s="343"/>
      <c r="N68" s="343"/>
      <c r="O68" s="343"/>
      <c r="P68" s="343"/>
      <c r="Q68" s="344"/>
      <c r="R68" s="345"/>
    </row>
    <row r="69" spans="1:18" ht="13.5" customHeight="1">
      <c r="A69" s="295"/>
      <c r="B69" s="297"/>
      <c r="C69" s="322" t="s">
        <v>82</v>
      </c>
      <c r="D69" s="323"/>
      <c r="E69" s="324"/>
      <c r="F69" s="325"/>
      <c r="G69" s="326"/>
      <c r="H69" s="325"/>
      <c r="I69" s="327"/>
      <c r="J69" s="295"/>
      <c r="K69" s="297"/>
      <c r="L69" s="322" t="s">
        <v>82</v>
      </c>
      <c r="M69" s="323"/>
      <c r="N69" s="324"/>
      <c r="O69" s="325"/>
      <c r="P69" s="326"/>
      <c r="Q69" s="325"/>
      <c r="R69" s="327"/>
    </row>
    <row r="70" spans="1:18" ht="13.5" customHeight="1">
      <c r="A70" s="295"/>
      <c r="B70" s="297"/>
      <c r="C70" s="328" t="s">
        <v>139</v>
      </c>
      <c r="D70" s="329" t="s">
        <v>140</v>
      </c>
      <c r="E70" s="330"/>
      <c r="F70" s="331"/>
      <c r="G70" s="332">
        <f>G72+G74</f>
        <v>0</v>
      </c>
      <c r="H70" s="333" t="s">
        <v>16</v>
      </c>
      <c r="I70" s="327"/>
      <c r="J70" s="295"/>
      <c r="K70" s="297"/>
      <c r="L70" s="328" t="s">
        <v>139</v>
      </c>
      <c r="M70" s="329" t="s">
        <v>140</v>
      </c>
      <c r="N70" s="330"/>
      <c r="O70" s="331"/>
      <c r="P70" s="332">
        <f>P72+P74</f>
        <v>0</v>
      </c>
      <c r="Q70" s="333" t="s">
        <v>16</v>
      </c>
      <c r="R70" s="327"/>
    </row>
    <row r="71" spans="1:18" ht="13.5" customHeight="1">
      <c r="A71" s="295"/>
      <c r="B71" s="297"/>
      <c r="C71" s="334"/>
      <c r="D71" s="335"/>
      <c r="E71" s="336"/>
      <c r="F71" s="337"/>
      <c r="G71" s="338"/>
      <c r="H71" s="337"/>
      <c r="I71" s="327"/>
      <c r="J71" s="295"/>
      <c r="K71" s="297"/>
      <c r="L71" s="334"/>
      <c r="M71" s="335"/>
      <c r="N71" s="336"/>
      <c r="O71" s="337"/>
      <c r="P71" s="338"/>
      <c r="Q71" s="337"/>
      <c r="R71" s="327"/>
    </row>
    <row r="72" spans="1:18" ht="13.5" customHeight="1">
      <c r="A72" s="295"/>
      <c r="B72" s="297"/>
      <c r="C72" s="339" t="s">
        <v>141</v>
      </c>
      <c r="D72" s="340" t="s">
        <v>142</v>
      </c>
      <c r="E72" s="324"/>
      <c r="F72" s="325"/>
      <c r="G72" s="326">
        <f>G10*G32/100</f>
        <v>0</v>
      </c>
      <c r="H72" s="341" t="s">
        <v>16</v>
      </c>
      <c r="I72" s="327"/>
      <c r="J72" s="295"/>
      <c r="K72" s="297"/>
      <c r="L72" s="339" t="s">
        <v>141</v>
      </c>
      <c r="M72" s="340" t="s">
        <v>142</v>
      </c>
      <c r="N72" s="324"/>
      <c r="O72" s="325"/>
      <c r="P72" s="326">
        <f>P10*P32/100</f>
        <v>0</v>
      </c>
      <c r="Q72" s="341" t="s">
        <v>16</v>
      </c>
      <c r="R72" s="327"/>
    </row>
    <row r="73" spans="1:18" ht="13.5" customHeight="1">
      <c r="A73" s="295"/>
      <c r="B73" s="297"/>
      <c r="C73" s="334"/>
      <c r="D73" s="335"/>
      <c r="E73" s="336"/>
      <c r="F73" s="337"/>
      <c r="G73" s="338"/>
      <c r="H73" s="337"/>
      <c r="I73" s="327"/>
      <c r="J73" s="295"/>
      <c r="K73" s="297"/>
      <c r="L73" s="334"/>
      <c r="M73" s="335"/>
      <c r="N73" s="336"/>
      <c r="O73" s="337"/>
      <c r="P73" s="338"/>
      <c r="Q73" s="337"/>
      <c r="R73" s="327"/>
    </row>
    <row r="74" spans="1:18" ht="34.9" customHeight="1">
      <c r="A74" s="295"/>
      <c r="B74" s="297"/>
      <c r="C74" s="347" t="s">
        <v>143</v>
      </c>
      <c r="D74" s="348" t="s">
        <v>144</v>
      </c>
      <c r="E74" s="349"/>
      <c r="F74" s="350"/>
      <c r="G74" s="351">
        <f>(G10*G60)/100+(G26*G58)/100</f>
        <v>0</v>
      </c>
      <c r="H74" s="352" t="s">
        <v>16</v>
      </c>
      <c r="I74" s="327"/>
      <c r="J74" s="295"/>
      <c r="K74" s="297"/>
      <c r="L74" s="347" t="s">
        <v>143</v>
      </c>
      <c r="M74" s="348" t="s">
        <v>144</v>
      </c>
      <c r="N74" s="349"/>
      <c r="O74" s="350"/>
      <c r="P74" s="351">
        <f>(P10*P60)/100+(P26*P58)/100</f>
        <v>0</v>
      </c>
      <c r="Q74" s="352" t="s">
        <v>16</v>
      </c>
      <c r="R74" s="327"/>
    </row>
    <row r="75" spans="1:18" ht="13.5" customHeight="1">
      <c r="A75" s="295"/>
      <c r="B75" s="297"/>
      <c r="C75" s="342"/>
      <c r="D75" s="343"/>
      <c r="E75" s="343"/>
      <c r="F75" s="343"/>
      <c r="G75" s="343"/>
      <c r="H75" s="344"/>
      <c r="I75" s="345"/>
      <c r="J75" s="295"/>
      <c r="K75" s="297"/>
      <c r="L75" s="342"/>
      <c r="M75" s="343"/>
      <c r="N75" s="343"/>
      <c r="O75" s="343"/>
      <c r="P75" s="343"/>
      <c r="Q75" s="344"/>
      <c r="R75" s="345"/>
    </row>
    <row r="76" spans="1:18" ht="13.9" customHeight="1">
      <c r="A76" s="295"/>
      <c r="B76" s="297"/>
      <c r="C76" s="353"/>
      <c r="D76" s="354"/>
      <c r="E76" s="354"/>
      <c r="F76" s="355"/>
      <c r="G76" s="356"/>
      <c r="H76" s="355"/>
      <c r="I76" s="321"/>
      <c r="J76" s="295"/>
      <c r="K76" s="297"/>
      <c r="L76" s="353"/>
      <c r="M76" s="354"/>
      <c r="N76" s="354"/>
      <c r="O76" s="355"/>
      <c r="P76" s="356"/>
      <c r="Q76" s="355"/>
      <c r="R76" s="321"/>
    </row>
    <row r="77" spans="1:18" ht="13.9" customHeight="1">
      <c r="A77" s="295"/>
      <c r="B77" s="297"/>
      <c r="C77" s="357"/>
      <c r="D77" s="358" t="s">
        <v>145</v>
      </c>
      <c r="E77" s="359"/>
      <c r="F77" s="360"/>
      <c r="G77" s="361">
        <f>ROUND(SUM(G10+G32+G56+G70),2)</f>
        <v>37.799999999999997</v>
      </c>
      <c r="H77" s="362" t="s">
        <v>16</v>
      </c>
      <c r="I77" s="321"/>
      <c r="J77" s="295"/>
      <c r="K77" s="297"/>
      <c r="L77" s="357"/>
      <c r="M77" s="358" t="s">
        <v>145</v>
      </c>
      <c r="N77" s="359"/>
      <c r="O77" s="360"/>
      <c r="P77" s="361">
        <f>ROUND(SUM(P10+P32+P56+P70),2)</f>
        <v>37.799999999999997</v>
      </c>
      <c r="Q77" s="362" t="s">
        <v>16</v>
      </c>
      <c r="R77" s="321"/>
    </row>
    <row r="78" spans="1:18" ht="13.9" customHeight="1">
      <c r="A78" s="295"/>
      <c r="B78" s="297"/>
      <c r="C78" s="363"/>
      <c r="D78" s="364"/>
      <c r="E78" s="364"/>
      <c r="F78" s="365"/>
      <c r="G78" s="366"/>
      <c r="H78" s="367"/>
      <c r="I78" s="321"/>
      <c r="J78" s="295"/>
      <c r="K78" s="297"/>
      <c r="L78" s="363"/>
      <c r="M78" s="364"/>
      <c r="N78" s="364"/>
      <c r="O78" s="365"/>
      <c r="P78" s="366"/>
      <c r="Q78" s="367"/>
      <c r="R78" s="321"/>
    </row>
    <row r="79" spans="1:18" ht="13.9" customHeight="1">
      <c r="A79" s="295"/>
      <c r="B79" s="295"/>
      <c r="C79" s="368"/>
      <c r="D79" s="369"/>
      <c r="E79" s="369"/>
      <c r="F79" s="369"/>
      <c r="G79" s="368"/>
      <c r="H79" s="368"/>
      <c r="I79" s="295"/>
      <c r="J79" s="295"/>
      <c r="K79" s="295"/>
      <c r="L79" s="368"/>
      <c r="M79" s="369"/>
      <c r="N79" s="369"/>
      <c r="O79" s="369"/>
      <c r="P79" s="368"/>
      <c r="Q79" s="368"/>
      <c r="R79" s="295"/>
    </row>
    <row r="80" spans="1:18" ht="13.9" customHeight="1">
      <c r="A80" s="295"/>
      <c r="B80" s="295"/>
      <c r="C80" s="295"/>
      <c r="D80" s="370"/>
      <c r="E80" s="370"/>
      <c r="F80" s="370"/>
      <c r="G80" s="295"/>
      <c r="H80" s="295"/>
      <c r="I80" s="295"/>
      <c r="J80" s="295"/>
      <c r="K80" s="295"/>
      <c r="L80" s="295"/>
      <c r="M80" s="370"/>
      <c r="N80" s="370"/>
      <c r="O80" s="370"/>
      <c r="P80" s="295"/>
      <c r="Q80" s="295"/>
      <c r="R80" s="295"/>
    </row>
    <row r="81" spans="1:18" ht="13.9" customHeight="1">
      <c r="A81" s="295"/>
      <c r="B81" s="295"/>
      <c r="C81" s="295"/>
      <c r="D81" s="370"/>
      <c r="E81" s="370"/>
      <c r="F81" s="370"/>
      <c r="G81" s="295"/>
      <c r="H81" s="295"/>
      <c r="I81" s="295"/>
      <c r="J81" s="295"/>
      <c r="K81" s="295"/>
      <c r="L81" s="295"/>
      <c r="M81" s="370"/>
      <c r="N81" s="370"/>
      <c r="O81" s="370"/>
      <c r="P81" s="295"/>
      <c r="Q81" s="295"/>
      <c r="R81" s="295"/>
    </row>
    <row r="82" spans="1:18" ht="13.9" customHeight="1">
      <c r="A82" s="295"/>
      <c r="B82" s="295"/>
      <c r="C82" s="295"/>
      <c r="D82" s="370"/>
      <c r="E82" s="370"/>
      <c r="F82" s="370"/>
      <c r="G82" s="295"/>
      <c r="H82" s="295"/>
      <c r="I82" s="295"/>
      <c r="J82" s="295"/>
      <c r="K82" s="295"/>
      <c r="L82" s="295"/>
      <c r="M82" s="370"/>
      <c r="N82" s="370"/>
      <c r="O82" s="370"/>
      <c r="P82" s="295"/>
      <c r="Q82" s="295"/>
      <c r="R82" s="295"/>
    </row>
    <row r="83" spans="1:18" ht="13.9" customHeight="1">
      <c r="A83" s="295"/>
      <c r="B83" s="295"/>
      <c r="C83" s="295"/>
      <c r="D83" s="370"/>
      <c r="E83" s="370"/>
      <c r="F83" s="370"/>
      <c r="G83" s="295"/>
      <c r="H83" s="295"/>
      <c r="I83" s="295"/>
      <c r="J83" s="295"/>
      <c r="K83" s="295"/>
      <c r="L83" s="295"/>
      <c r="M83" s="370"/>
      <c r="N83" s="370"/>
      <c r="O83" s="370"/>
      <c r="P83" s="295"/>
      <c r="Q83" s="295"/>
      <c r="R83" s="295"/>
    </row>
    <row r="84" spans="1:18" ht="13.9" customHeight="1">
      <c r="A84" s="295"/>
      <c r="B84" s="295"/>
      <c r="C84" s="295"/>
      <c r="D84" s="370"/>
      <c r="E84" s="370"/>
      <c r="F84" s="370"/>
      <c r="G84" s="295"/>
      <c r="H84" s="295"/>
      <c r="I84" s="295"/>
      <c r="J84" s="295"/>
      <c r="K84" s="295"/>
      <c r="L84" s="295"/>
      <c r="M84" s="370"/>
      <c r="N84" s="370"/>
      <c r="O84" s="370"/>
      <c r="P84" s="295"/>
      <c r="Q84" s="295"/>
      <c r="R84" s="295"/>
    </row>
    <row r="85" spans="1:18" ht="13.9" customHeight="1">
      <c r="A85" s="295"/>
      <c r="B85" s="295"/>
      <c r="C85" s="295"/>
      <c r="D85" s="370"/>
      <c r="E85" s="370"/>
      <c r="F85" s="370"/>
      <c r="G85" s="295"/>
      <c r="H85" s="295"/>
      <c r="I85" s="295"/>
      <c r="J85" s="295"/>
      <c r="K85" s="295"/>
      <c r="L85" s="295"/>
      <c r="M85" s="370"/>
      <c r="N85" s="370"/>
      <c r="O85" s="370"/>
      <c r="P85" s="295"/>
      <c r="Q85" s="295"/>
      <c r="R85" s="295"/>
    </row>
    <row r="86" spans="1:18" ht="13.9" customHeight="1">
      <c r="A86" s="295"/>
      <c r="B86" s="295"/>
      <c r="C86" s="295"/>
      <c r="D86" s="370"/>
      <c r="E86" s="370"/>
      <c r="F86" s="370"/>
      <c r="G86" s="295"/>
      <c r="H86" s="295"/>
      <c r="I86" s="295"/>
      <c r="J86" s="295"/>
      <c r="K86" s="295"/>
      <c r="L86" s="295"/>
      <c r="M86" s="370"/>
      <c r="N86" s="370"/>
      <c r="O86" s="370"/>
      <c r="P86" s="295"/>
      <c r="Q86" s="295"/>
      <c r="R86" s="295"/>
    </row>
    <row r="87" spans="1:18" ht="13.9" customHeight="1">
      <c r="A87" s="295"/>
      <c r="B87" s="295"/>
      <c r="C87" s="295"/>
      <c r="D87" s="370"/>
      <c r="E87" s="370"/>
      <c r="F87" s="370"/>
      <c r="G87" s="295"/>
      <c r="H87" s="295"/>
      <c r="I87" s="295"/>
      <c r="J87" s="295"/>
      <c r="K87" s="295"/>
      <c r="L87" s="295"/>
      <c r="M87" s="370"/>
      <c r="N87" s="370"/>
      <c r="O87" s="370"/>
      <c r="P87" s="295"/>
      <c r="Q87" s="295"/>
      <c r="R87" s="295"/>
    </row>
    <row r="88" spans="1:18" ht="13.9" customHeight="1">
      <c r="A88" s="295"/>
      <c r="B88" s="295"/>
      <c r="C88" s="295"/>
      <c r="D88" s="370"/>
      <c r="E88" s="370"/>
      <c r="F88" s="370"/>
      <c r="G88" s="295"/>
      <c r="H88" s="295"/>
      <c r="I88" s="295"/>
      <c r="J88" s="295"/>
      <c r="K88" s="295"/>
      <c r="L88" s="295"/>
      <c r="M88" s="370"/>
      <c r="N88" s="370"/>
      <c r="O88" s="370"/>
      <c r="P88" s="295"/>
      <c r="Q88" s="295"/>
      <c r="R88" s="295"/>
    </row>
    <row r="89" spans="1:18" ht="13.9" customHeight="1">
      <c r="A89" s="295"/>
      <c r="B89" s="295"/>
      <c r="C89" s="295"/>
      <c r="D89" s="370"/>
      <c r="E89" s="370"/>
      <c r="F89" s="370"/>
      <c r="G89" s="295"/>
      <c r="H89" s="295"/>
      <c r="I89" s="295"/>
      <c r="J89" s="295"/>
      <c r="K89" s="295"/>
      <c r="L89" s="295"/>
      <c r="M89" s="370"/>
      <c r="N89" s="370"/>
      <c r="O89" s="370"/>
      <c r="P89" s="295"/>
      <c r="Q89" s="295"/>
      <c r="R89" s="295"/>
    </row>
    <row r="90" spans="1:18" ht="13.9" customHeight="1">
      <c r="A90" s="295"/>
      <c r="B90" s="295"/>
      <c r="C90" s="295"/>
      <c r="D90" s="370"/>
      <c r="E90" s="370"/>
      <c r="F90" s="370"/>
      <c r="G90" s="295"/>
      <c r="H90" s="295"/>
      <c r="I90" s="295"/>
      <c r="J90" s="295"/>
      <c r="K90" s="295"/>
      <c r="L90" s="295"/>
      <c r="M90" s="370"/>
      <c r="N90" s="370"/>
      <c r="O90" s="370"/>
      <c r="P90" s="295"/>
      <c r="Q90" s="295"/>
      <c r="R90" s="295"/>
    </row>
    <row r="91" spans="1:18" ht="13.9" customHeight="1">
      <c r="A91" s="295"/>
      <c r="B91" s="295"/>
      <c r="C91" s="295"/>
      <c r="D91" s="370"/>
      <c r="E91" s="370"/>
      <c r="F91" s="370"/>
      <c r="G91" s="295"/>
      <c r="H91" s="295"/>
      <c r="I91" s="295"/>
      <c r="J91" s="295"/>
      <c r="K91" s="295"/>
      <c r="L91" s="295"/>
      <c r="M91" s="370"/>
      <c r="N91" s="370"/>
      <c r="O91" s="370"/>
      <c r="P91" s="295"/>
      <c r="Q91" s="295"/>
      <c r="R91" s="295"/>
    </row>
    <row r="92" spans="1:18" ht="13.9" customHeight="1">
      <c r="A92" s="295"/>
      <c r="B92" s="295"/>
      <c r="C92" s="295"/>
      <c r="D92" s="370"/>
      <c r="E92" s="370"/>
      <c r="F92" s="370"/>
      <c r="G92" s="295"/>
      <c r="H92" s="295"/>
      <c r="I92" s="295"/>
      <c r="J92" s="295"/>
      <c r="K92" s="295"/>
      <c r="L92" s="295"/>
      <c r="M92" s="370"/>
      <c r="N92" s="370"/>
      <c r="O92" s="370"/>
      <c r="P92" s="295"/>
      <c r="Q92" s="295"/>
      <c r="R92" s="295"/>
    </row>
    <row r="93" spans="1:18" ht="13.9" customHeight="1">
      <c r="A93" s="295"/>
      <c r="B93" s="295"/>
      <c r="C93" s="295"/>
      <c r="D93" s="370"/>
      <c r="E93" s="370"/>
      <c r="F93" s="370"/>
      <c r="G93" s="295"/>
      <c r="H93" s="295"/>
      <c r="I93" s="295"/>
      <c r="J93" s="295"/>
      <c r="K93" s="295"/>
      <c r="L93" s="295"/>
      <c r="M93" s="370"/>
      <c r="N93" s="370"/>
      <c r="O93" s="370"/>
      <c r="P93" s="295"/>
      <c r="Q93" s="295"/>
      <c r="R93" s="295"/>
    </row>
    <row r="94" spans="1:18" ht="13.9" customHeight="1">
      <c r="A94" s="295"/>
      <c r="B94" s="295"/>
      <c r="C94" s="295"/>
      <c r="D94" s="370"/>
      <c r="E94" s="370"/>
      <c r="F94" s="370"/>
      <c r="G94" s="295"/>
      <c r="H94" s="295"/>
      <c r="I94" s="295"/>
      <c r="J94" s="295"/>
      <c r="K94" s="295"/>
      <c r="L94" s="295"/>
      <c r="M94" s="370"/>
      <c r="N94" s="370"/>
      <c r="O94" s="370"/>
      <c r="P94" s="295"/>
      <c r="Q94" s="295"/>
      <c r="R94" s="295"/>
    </row>
    <row r="95" spans="1:18" ht="13.9" customHeight="1">
      <c r="A95" s="295"/>
      <c r="B95" s="295"/>
      <c r="C95" s="295"/>
      <c r="D95" s="370"/>
      <c r="E95" s="370"/>
      <c r="F95" s="370"/>
      <c r="G95" s="295"/>
      <c r="H95" s="295"/>
      <c r="I95" s="295"/>
      <c r="J95" s="295"/>
      <c r="K95" s="295"/>
      <c r="L95" s="295"/>
      <c r="M95" s="370"/>
      <c r="N95" s="370"/>
      <c r="O95" s="370"/>
      <c r="P95" s="295"/>
      <c r="Q95" s="295"/>
      <c r="R95" s="295"/>
    </row>
    <row r="96" spans="1:18" ht="13.9" customHeight="1">
      <c r="A96" s="295"/>
      <c r="B96" s="295"/>
      <c r="C96" s="295"/>
      <c r="D96" s="370"/>
      <c r="E96" s="370"/>
      <c r="F96" s="370"/>
      <c r="G96" s="295"/>
      <c r="H96" s="295"/>
      <c r="I96" s="295"/>
      <c r="J96" s="295"/>
      <c r="K96" s="295"/>
      <c r="L96" s="295"/>
      <c r="M96" s="370"/>
      <c r="N96" s="370"/>
      <c r="O96" s="370"/>
      <c r="P96" s="295"/>
      <c r="Q96" s="295"/>
      <c r="R96" s="295"/>
    </row>
    <row r="97" spans="1:18" ht="13.9" customHeight="1">
      <c r="A97" s="295"/>
      <c r="B97" s="295"/>
      <c r="C97" s="295"/>
      <c r="D97" s="370"/>
      <c r="E97" s="370"/>
      <c r="F97" s="370"/>
      <c r="G97" s="295"/>
      <c r="H97" s="295"/>
      <c r="I97" s="295"/>
      <c r="J97" s="295"/>
      <c r="K97" s="295"/>
      <c r="L97" s="295"/>
      <c r="M97" s="370"/>
      <c r="N97" s="370"/>
      <c r="O97" s="370"/>
      <c r="P97" s="295"/>
      <c r="Q97" s="295"/>
      <c r="R97" s="295"/>
    </row>
    <row r="98" spans="1:18" ht="13.9" customHeight="1">
      <c r="A98" s="295"/>
      <c r="B98" s="295"/>
      <c r="C98" s="295"/>
      <c r="D98" s="370"/>
      <c r="E98" s="370"/>
      <c r="F98" s="370"/>
      <c r="G98" s="295"/>
      <c r="H98" s="370"/>
      <c r="I98" s="370"/>
      <c r="J98" s="295"/>
      <c r="K98" s="295"/>
      <c r="L98" s="295"/>
      <c r="M98" s="370"/>
      <c r="N98" s="370"/>
      <c r="O98" s="370"/>
      <c r="P98" s="295"/>
      <c r="Q98" s="370"/>
      <c r="R98" s="370"/>
    </row>
    <row r="99" spans="1:18" ht="13.9" customHeight="1">
      <c r="A99" s="295"/>
      <c r="B99" s="295"/>
      <c r="C99" s="295"/>
      <c r="D99" s="370"/>
      <c r="E99" s="370"/>
      <c r="F99" s="370"/>
      <c r="G99" s="295"/>
      <c r="H99" s="370"/>
      <c r="I99" s="370"/>
      <c r="J99" s="295"/>
      <c r="K99" s="295"/>
      <c r="L99" s="295"/>
      <c r="M99" s="370"/>
      <c r="N99" s="370"/>
      <c r="O99" s="370"/>
      <c r="P99" s="295"/>
      <c r="Q99" s="370"/>
      <c r="R99" s="370"/>
    </row>
    <row r="100" spans="1:18" ht="13.9" customHeight="1">
      <c r="A100" s="295"/>
      <c r="B100" s="295"/>
      <c r="C100" s="295"/>
      <c r="D100" s="370"/>
      <c r="E100" s="370"/>
      <c r="F100" s="370"/>
      <c r="G100" s="295"/>
      <c r="H100" s="295"/>
      <c r="I100" s="295"/>
      <c r="J100" s="295"/>
      <c r="K100" s="295"/>
      <c r="L100" s="295"/>
      <c r="M100" s="370"/>
      <c r="N100" s="370"/>
      <c r="O100" s="370"/>
      <c r="P100" s="295"/>
      <c r="Q100" s="295"/>
      <c r="R100" s="295"/>
    </row>
    <row r="101" spans="1:18" ht="13.9" customHeight="1">
      <c r="A101" s="295"/>
      <c r="B101" s="295"/>
      <c r="C101" s="295"/>
      <c r="D101" s="370"/>
      <c r="E101" s="370"/>
      <c r="F101" s="370"/>
      <c r="G101" s="295"/>
      <c r="H101" s="295"/>
      <c r="I101" s="295"/>
      <c r="J101" s="295"/>
      <c r="K101" s="295"/>
      <c r="L101" s="295"/>
      <c r="M101" s="370"/>
      <c r="N101" s="370"/>
      <c r="O101" s="370"/>
      <c r="P101" s="295"/>
      <c r="Q101" s="295"/>
      <c r="R101" s="295"/>
    </row>
    <row r="102" spans="1:18" ht="13.9" customHeight="1">
      <c r="A102" s="295"/>
      <c r="B102" s="295"/>
      <c r="C102" s="295"/>
      <c r="D102" s="370"/>
      <c r="E102" s="370"/>
      <c r="F102" s="370"/>
      <c r="G102" s="295"/>
      <c r="H102" s="295"/>
      <c r="I102" s="295"/>
      <c r="J102" s="295"/>
      <c r="K102" s="295"/>
      <c r="L102" s="295"/>
      <c r="M102" s="370"/>
      <c r="N102" s="370"/>
      <c r="O102" s="370"/>
      <c r="P102" s="295"/>
      <c r="Q102" s="295"/>
      <c r="R102" s="295"/>
    </row>
    <row r="103" spans="1:18" ht="13.9" customHeight="1">
      <c r="A103" s="295"/>
      <c r="B103" s="295"/>
      <c r="C103" s="295"/>
      <c r="D103" s="370"/>
      <c r="E103" s="370"/>
      <c r="F103" s="370"/>
      <c r="G103" s="295"/>
      <c r="H103" s="295"/>
      <c r="I103" s="295"/>
      <c r="J103" s="295"/>
      <c r="K103" s="295"/>
      <c r="L103" s="295"/>
      <c r="M103" s="370"/>
      <c r="N103" s="370"/>
      <c r="O103" s="370"/>
      <c r="P103" s="295"/>
      <c r="Q103" s="295"/>
      <c r="R103" s="295"/>
    </row>
    <row r="104" spans="1:18" ht="13.9" customHeight="1">
      <c r="A104" s="295"/>
      <c r="B104" s="295"/>
      <c r="C104" s="295"/>
      <c r="D104" s="370"/>
      <c r="E104" s="370"/>
      <c r="F104" s="370"/>
      <c r="G104" s="295"/>
      <c r="H104" s="295"/>
      <c r="I104" s="295"/>
      <c r="J104" s="295"/>
      <c r="K104" s="295"/>
      <c r="L104" s="295"/>
      <c r="M104" s="370"/>
      <c r="N104" s="370"/>
      <c r="O104" s="370"/>
      <c r="P104" s="295"/>
      <c r="Q104" s="295"/>
      <c r="R104" s="295"/>
    </row>
    <row r="105" spans="1:18" ht="13.9" customHeight="1">
      <c r="A105" s="295"/>
      <c r="B105" s="295"/>
      <c r="C105" s="295"/>
      <c r="D105" s="370"/>
      <c r="E105" s="370"/>
      <c r="F105" s="370"/>
      <c r="G105" s="295"/>
      <c r="H105" s="295"/>
      <c r="I105" s="295"/>
      <c r="J105" s="295"/>
      <c r="K105" s="295"/>
      <c r="L105" s="295"/>
      <c r="M105" s="370"/>
      <c r="N105" s="370"/>
      <c r="O105" s="370"/>
      <c r="P105" s="295"/>
      <c r="Q105" s="295"/>
      <c r="R105" s="295"/>
    </row>
    <row r="106" spans="1:18" ht="13.9" customHeight="1">
      <c r="A106" s="295"/>
      <c r="B106" s="295"/>
      <c r="C106" s="295"/>
      <c r="D106" s="370"/>
      <c r="E106" s="370"/>
      <c r="F106" s="370"/>
      <c r="G106" s="295"/>
      <c r="H106" s="295"/>
      <c r="I106" s="295"/>
      <c r="J106" s="295"/>
      <c r="K106" s="295"/>
      <c r="L106" s="295"/>
      <c r="M106" s="370"/>
      <c r="N106" s="370"/>
      <c r="O106" s="370"/>
      <c r="P106" s="295"/>
      <c r="Q106" s="295"/>
      <c r="R106" s="295"/>
    </row>
    <row r="107" spans="1:18" ht="13.9" customHeight="1">
      <c r="A107" s="295"/>
      <c r="B107" s="295"/>
      <c r="C107" s="295"/>
      <c r="D107" s="370"/>
      <c r="E107" s="370"/>
      <c r="F107" s="370"/>
      <c r="G107" s="295"/>
      <c r="H107" s="295"/>
      <c r="I107" s="295"/>
      <c r="J107" s="295"/>
      <c r="K107" s="295"/>
      <c r="L107" s="295"/>
      <c r="M107" s="370"/>
      <c r="N107" s="370"/>
      <c r="O107" s="370"/>
      <c r="P107" s="295"/>
      <c r="Q107" s="295"/>
      <c r="R107" s="295"/>
    </row>
    <row r="108" spans="1:18" ht="13.9" customHeight="1">
      <c r="A108" s="295"/>
      <c r="B108" s="295"/>
      <c r="C108" s="295"/>
      <c r="D108" s="370"/>
      <c r="E108" s="370"/>
      <c r="F108" s="370"/>
      <c r="G108" s="295"/>
      <c r="H108" s="295"/>
      <c r="I108" s="295"/>
      <c r="J108" s="295"/>
      <c r="K108" s="295"/>
      <c r="L108" s="295"/>
      <c r="M108" s="370"/>
      <c r="N108" s="370"/>
      <c r="O108" s="370"/>
      <c r="P108" s="295"/>
      <c r="Q108" s="295"/>
      <c r="R108" s="295"/>
    </row>
    <row r="109" spans="1:18" ht="13.9" customHeight="1">
      <c r="A109" s="295"/>
      <c r="B109" s="295"/>
      <c r="C109" s="295"/>
      <c r="D109" s="370"/>
      <c r="E109" s="370"/>
      <c r="F109" s="370"/>
      <c r="G109" s="295"/>
      <c r="H109" s="295"/>
      <c r="I109" s="295"/>
      <c r="J109" s="295"/>
      <c r="K109" s="295"/>
      <c r="L109" s="295"/>
      <c r="M109" s="370"/>
      <c r="N109" s="370"/>
      <c r="O109" s="370"/>
      <c r="P109" s="295"/>
      <c r="Q109" s="295"/>
      <c r="R109" s="295"/>
    </row>
    <row r="110" spans="1:18" ht="13.9" customHeight="1">
      <c r="A110" s="295"/>
      <c r="B110" s="295"/>
      <c r="C110" s="295"/>
      <c r="D110" s="370"/>
      <c r="E110" s="370"/>
      <c r="F110" s="370"/>
      <c r="G110" s="295"/>
      <c r="H110" s="295"/>
      <c r="I110" s="295"/>
      <c r="J110" s="295"/>
      <c r="K110" s="295"/>
      <c r="L110" s="295"/>
      <c r="M110" s="370"/>
      <c r="N110" s="370"/>
      <c r="O110" s="370"/>
      <c r="P110" s="295"/>
      <c r="Q110" s="295"/>
      <c r="R110" s="295"/>
    </row>
    <row r="111" spans="1:18" ht="13.9" customHeight="1">
      <c r="A111" s="295"/>
      <c r="B111" s="295"/>
      <c r="C111" s="295"/>
      <c r="D111" s="370"/>
      <c r="E111" s="370"/>
      <c r="F111" s="370"/>
      <c r="G111" s="295"/>
      <c r="H111" s="295"/>
      <c r="I111" s="295"/>
      <c r="J111" s="295"/>
      <c r="K111" s="295"/>
      <c r="L111" s="295"/>
      <c r="M111" s="370"/>
      <c r="N111" s="370"/>
      <c r="O111" s="370"/>
      <c r="P111" s="295"/>
      <c r="Q111" s="295"/>
      <c r="R111" s="295"/>
    </row>
    <row r="112" spans="1:18" ht="13.9" customHeight="1">
      <c r="A112" s="295"/>
      <c r="B112" s="295"/>
      <c r="C112" s="295"/>
      <c r="D112" s="370"/>
      <c r="E112" s="370"/>
      <c r="F112" s="370"/>
      <c r="G112" s="295"/>
      <c r="H112" s="295"/>
      <c r="I112" s="295"/>
      <c r="J112" s="295"/>
      <c r="K112" s="295"/>
      <c r="L112" s="295"/>
      <c r="M112" s="370"/>
      <c r="N112" s="370"/>
      <c r="O112" s="370"/>
      <c r="P112" s="295"/>
      <c r="Q112" s="295"/>
      <c r="R112" s="295"/>
    </row>
    <row r="113" spans="1:18" ht="13.9" customHeight="1">
      <c r="A113" s="295"/>
      <c r="B113" s="295"/>
      <c r="C113" s="295"/>
      <c r="D113" s="370"/>
      <c r="E113" s="370"/>
      <c r="F113" s="370"/>
      <c r="G113" s="295"/>
      <c r="H113" s="295"/>
      <c r="I113" s="295"/>
      <c r="J113" s="295"/>
      <c r="K113" s="295"/>
      <c r="L113" s="295"/>
      <c r="M113" s="370"/>
      <c r="N113" s="370"/>
      <c r="O113" s="370"/>
      <c r="P113" s="295"/>
      <c r="Q113" s="295"/>
      <c r="R113" s="295"/>
    </row>
    <row r="114" spans="1:18" ht="13.9" customHeight="1">
      <c r="A114" s="295"/>
      <c r="B114" s="295"/>
      <c r="C114" s="295"/>
      <c r="D114" s="370"/>
      <c r="E114" s="370"/>
      <c r="F114" s="370"/>
      <c r="G114" s="295"/>
      <c r="H114" s="295"/>
      <c r="I114" s="295"/>
      <c r="J114" s="295"/>
      <c r="K114" s="295"/>
      <c r="L114" s="295"/>
      <c r="M114" s="370"/>
      <c r="N114" s="370"/>
      <c r="O114" s="370"/>
      <c r="P114" s="295"/>
      <c r="Q114" s="295"/>
      <c r="R114" s="295"/>
    </row>
    <row r="115" spans="1:18" ht="13.9" customHeight="1">
      <c r="A115" s="295"/>
      <c r="B115" s="295"/>
      <c r="C115" s="295"/>
      <c r="D115" s="370"/>
      <c r="E115" s="370"/>
      <c r="F115" s="370"/>
      <c r="G115" s="295"/>
      <c r="H115" s="295"/>
      <c r="I115" s="295"/>
      <c r="J115" s="295"/>
      <c r="K115" s="295"/>
      <c r="L115" s="295"/>
      <c r="M115" s="370"/>
      <c r="N115" s="370"/>
      <c r="O115" s="370"/>
      <c r="P115" s="295"/>
      <c r="Q115" s="295"/>
      <c r="R115" s="295"/>
    </row>
    <row r="116" spans="1:18" ht="13.9" customHeight="1">
      <c r="A116" s="295"/>
      <c r="B116" s="295"/>
      <c r="C116" s="295"/>
      <c r="D116" s="370"/>
      <c r="E116" s="370"/>
      <c r="F116" s="370"/>
      <c r="G116" s="295"/>
      <c r="H116" s="295"/>
      <c r="I116" s="295"/>
      <c r="J116" s="295"/>
      <c r="K116" s="295"/>
      <c r="L116" s="295"/>
      <c r="M116" s="370"/>
      <c r="N116" s="370"/>
      <c r="O116" s="370"/>
      <c r="P116" s="295"/>
      <c r="Q116" s="295"/>
      <c r="R116" s="295"/>
    </row>
    <row r="117" spans="1:18" ht="13.9" customHeight="1">
      <c r="A117" s="295"/>
      <c r="B117" s="295"/>
      <c r="C117" s="295"/>
      <c r="D117" s="370"/>
      <c r="E117" s="370"/>
      <c r="F117" s="370"/>
      <c r="G117" s="295"/>
      <c r="H117" s="295"/>
      <c r="I117" s="295"/>
      <c r="J117" s="295"/>
      <c r="K117" s="295"/>
      <c r="L117" s="295"/>
      <c r="M117" s="370"/>
      <c r="N117" s="370"/>
      <c r="O117" s="370"/>
      <c r="P117" s="295"/>
      <c r="Q117" s="295"/>
      <c r="R117" s="295"/>
    </row>
    <row r="118" spans="1:18" ht="13.9" customHeight="1">
      <c r="A118" s="295"/>
      <c r="B118" s="295"/>
      <c r="C118" s="295"/>
      <c r="D118" s="370"/>
      <c r="E118" s="370"/>
      <c r="F118" s="370"/>
      <c r="G118" s="295"/>
      <c r="H118" s="295"/>
      <c r="I118" s="295"/>
      <c r="J118" s="295"/>
      <c r="K118" s="295"/>
      <c r="L118" s="295"/>
      <c r="M118" s="370"/>
      <c r="N118" s="370"/>
      <c r="O118" s="370"/>
      <c r="P118" s="295"/>
      <c r="Q118" s="295"/>
      <c r="R118" s="295"/>
    </row>
    <row r="119" spans="1:18" ht="13.9" customHeight="1">
      <c r="A119" s="295"/>
      <c r="B119" s="295"/>
      <c r="C119" s="295"/>
      <c r="D119" s="370"/>
      <c r="E119" s="370"/>
      <c r="F119" s="370"/>
      <c r="G119" s="295"/>
      <c r="H119" s="295"/>
      <c r="I119" s="295"/>
      <c r="J119" s="295"/>
      <c r="K119" s="295"/>
      <c r="L119" s="295"/>
      <c r="M119" s="370"/>
      <c r="N119" s="370"/>
      <c r="O119" s="370"/>
      <c r="P119" s="295"/>
      <c r="Q119" s="295"/>
      <c r="R119" s="295"/>
    </row>
    <row r="120" spans="1:18" ht="13.9" customHeight="1">
      <c r="A120" s="295"/>
      <c r="B120" s="295"/>
      <c r="C120" s="295"/>
      <c r="D120" s="370"/>
      <c r="E120" s="370"/>
      <c r="F120" s="370"/>
      <c r="G120" s="295"/>
      <c r="H120" s="295"/>
      <c r="I120" s="295"/>
      <c r="J120" s="295"/>
      <c r="K120" s="295"/>
      <c r="L120" s="295"/>
      <c r="M120" s="370"/>
      <c r="N120" s="370"/>
      <c r="O120" s="370"/>
      <c r="P120" s="295"/>
      <c r="Q120" s="295"/>
      <c r="R120" s="295"/>
    </row>
    <row r="121" spans="1:18" ht="13.9" customHeight="1">
      <c r="A121" s="295"/>
      <c r="B121" s="295"/>
      <c r="C121" s="295"/>
      <c r="D121" s="370"/>
      <c r="E121" s="370"/>
      <c r="F121" s="370"/>
      <c r="G121" s="295"/>
      <c r="H121" s="295"/>
      <c r="I121" s="295"/>
      <c r="J121" s="295"/>
      <c r="K121" s="295"/>
      <c r="L121" s="295"/>
      <c r="M121" s="370"/>
      <c r="N121" s="370"/>
      <c r="O121" s="370"/>
      <c r="P121" s="295"/>
      <c r="Q121" s="295"/>
      <c r="R121" s="295"/>
    </row>
    <row r="122" spans="1:18" ht="13.9" customHeight="1">
      <c r="A122" s="295"/>
      <c r="B122" s="295"/>
      <c r="C122" s="295"/>
      <c r="D122" s="370"/>
      <c r="E122" s="370"/>
      <c r="F122" s="370"/>
      <c r="G122" s="295"/>
      <c r="H122" s="295"/>
      <c r="I122" s="295"/>
      <c r="J122" s="295"/>
      <c r="K122" s="295"/>
      <c r="L122" s="295"/>
      <c r="M122" s="370"/>
      <c r="N122" s="370"/>
      <c r="O122" s="370"/>
      <c r="P122" s="295"/>
      <c r="Q122" s="295"/>
      <c r="R122" s="295"/>
    </row>
    <row r="123" spans="1:18" ht="13.9" customHeight="1">
      <c r="A123" s="295"/>
      <c r="B123" s="295"/>
      <c r="C123" s="295"/>
      <c r="D123" s="370"/>
      <c r="E123" s="370"/>
      <c r="F123" s="370"/>
      <c r="G123" s="295"/>
      <c r="H123" s="295"/>
      <c r="I123" s="295"/>
      <c r="J123" s="295"/>
      <c r="K123" s="295"/>
      <c r="L123" s="295"/>
      <c r="M123" s="370"/>
      <c r="N123" s="370"/>
      <c r="O123" s="370"/>
      <c r="P123" s="295"/>
      <c r="Q123" s="295"/>
      <c r="R123" s="295"/>
    </row>
    <row r="124" spans="1:18" ht="13.9" customHeight="1">
      <c r="A124" s="295"/>
      <c r="B124" s="295"/>
      <c r="C124" s="295"/>
      <c r="D124" s="370"/>
      <c r="E124" s="370"/>
      <c r="F124" s="370"/>
      <c r="G124" s="295"/>
      <c r="H124" s="295"/>
      <c r="I124" s="295"/>
      <c r="J124" s="295"/>
      <c r="K124" s="295"/>
      <c r="L124" s="295"/>
      <c r="M124" s="370"/>
      <c r="N124" s="370"/>
      <c r="O124" s="370"/>
      <c r="P124" s="295"/>
      <c r="Q124" s="295"/>
      <c r="R124" s="295"/>
    </row>
    <row r="125" spans="1:18" ht="13.9" customHeight="1">
      <c r="A125" s="295"/>
      <c r="B125" s="295"/>
      <c r="C125" s="295"/>
      <c r="D125" s="370"/>
      <c r="E125" s="370"/>
      <c r="F125" s="370"/>
      <c r="G125" s="295"/>
      <c r="H125" s="295"/>
      <c r="I125" s="295"/>
      <c r="J125" s="295"/>
      <c r="K125" s="295"/>
      <c r="L125" s="295"/>
      <c r="M125" s="370"/>
      <c r="N125" s="370"/>
      <c r="O125" s="370"/>
      <c r="P125" s="295"/>
      <c r="Q125" s="295"/>
      <c r="R125" s="295"/>
    </row>
    <row r="126" spans="1:18" ht="13.9" customHeight="1">
      <c r="A126" s="295"/>
      <c r="B126" s="295"/>
      <c r="C126" s="295"/>
      <c r="D126" s="370"/>
      <c r="E126" s="370"/>
      <c r="F126" s="370"/>
      <c r="G126" s="295"/>
      <c r="H126" s="295"/>
      <c r="I126" s="295"/>
      <c r="J126" s="295"/>
      <c r="K126" s="295"/>
      <c r="L126" s="295"/>
      <c r="M126" s="370"/>
      <c r="N126" s="370"/>
      <c r="O126" s="370"/>
      <c r="P126" s="295"/>
      <c r="Q126" s="295"/>
      <c r="R126" s="295"/>
    </row>
    <row r="127" spans="1:18" ht="13.9" customHeight="1">
      <c r="A127" s="295"/>
      <c r="B127" s="295"/>
      <c r="C127" s="295"/>
      <c r="D127" s="370"/>
      <c r="E127" s="370"/>
      <c r="F127" s="370"/>
      <c r="G127" s="295"/>
      <c r="H127" s="295"/>
      <c r="I127" s="295"/>
      <c r="J127" s="295"/>
      <c r="K127" s="295"/>
      <c r="L127" s="295"/>
      <c r="M127" s="370"/>
      <c r="N127" s="370"/>
      <c r="O127" s="370"/>
      <c r="P127" s="295"/>
      <c r="Q127" s="295"/>
      <c r="R127" s="295"/>
    </row>
    <row r="128" spans="1:18" ht="13.9" customHeight="1">
      <c r="A128" s="295"/>
      <c r="B128" s="295"/>
      <c r="C128" s="295"/>
      <c r="D128" s="370"/>
      <c r="E128" s="370"/>
      <c r="F128" s="370"/>
      <c r="G128" s="295"/>
      <c r="H128" s="295"/>
      <c r="I128" s="295"/>
      <c r="J128" s="295"/>
      <c r="K128" s="295"/>
      <c r="L128" s="295"/>
      <c r="M128" s="370"/>
      <c r="N128" s="370"/>
      <c r="O128" s="370"/>
      <c r="P128" s="295"/>
      <c r="Q128" s="295"/>
      <c r="R128" s="295"/>
    </row>
    <row r="129" spans="1:18" ht="13.9" customHeight="1">
      <c r="A129" s="295"/>
      <c r="B129" s="295"/>
      <c r="C129" s="295"/>
      <c r="D129" s="370"/>
      <c r="E129" s="370"/>
      <c r="F129" s="370"/>
      <c r="G129" s="295"/>
      <c r="H129" s="295"/>
      <c r="I129" s="295"/>
      <c r="J129" s="295"/>
      <c r="K129" s="295"/>
      <c r="L129" s="295"/>
      <c r="M129" s="370"/>
      <c r="N129" s="370"/>
      <c r="O129" s="370"/>
      <c r="P129" s="295"/>
      <c r="Q129" s="295"/>
      <c r="R129" s="295"/>
    </row>
    <row r="130" spans="1:18" ht="13.9" customHeight="1">
      <c r="A130" s="295"/>
      <c r="B130" s="295"/>
      <c r="C130" s="295"/>
      <c r="D130" s="370"/>
      <c r="E130" s="370"/>
      <c r="F130" s="370"/>
      <c r="G130" s="295"/>
      <c r="H130" s="295"/>
      <c r="I130" s="295"/>
      <c r="J130" s="295"/>
      <c r="K130" s="295"/>
      <c r="L130" s="295"/>
      <c r="M130" s="370"/>
      <c r="N130" s="370"/>
      <c r="O130" s="370"/>
      <c r="P130" s="295"/>
      <c r="Q130" s="295"/>
      <c r="R130" s="295"/>
    </row>
    <row r="131" spans="1:18" ht="13.9" customHeight="1">
      <c r="A131" s="295"/>
      <c r="B131" s="295"/>
      <c r="C131" s="295"/>
      <c r="D131" s="370"/>
      <c r="E131" s="370"/>
      <c r="F131" s="370"/>
      <c r="G131" s="295"/>
      <c r="H131" s="295"/>
      <c r="I131" s="295"/>
      <c r="J131" s="295"/>
      <c r="K131" s="295"/>
      <c r="L131" s="295"/>
      <c r="M131" s="370"/>
      <c r="N131" s="370"/>
      <c r="O131" s="370"/>
      <c r="P131" s="295"/>
      <c r="Q131" s="295"/>
      <c r="R131" s="295"/>
    </row>
    <row r="132" spans="1:18" ht="13.9" customHeight="1">
      <c r="A132" s="295"/>
      <c r="B132" s="295"/>
      <c r="C132" s="295"/>
      <c r="D132" s="370"/>
      <c r="E132" s="370"/>
      <c r="F132" s="370"/>
      <c r="G132" s="295"/>
      <c r="H132" s="295"/>
      <c r="I132" s="295"/>
      <c r="J132" s="295"/>
      <c r="K132" s="295"/>
      <c r="L132" s="295"/>
      <c r="M132" s="370"/>
      <c r="N132" s="370"/>
      <c r="O132" s="370"/>
      <c r="P132" s="295"/>
      <c r="Q132" s="295"/>
      <c r="R132" s="295"/>
    </row>
    <row r="133" spans="1:18" ht="13.9" customHeight="1">
      <c r="A133" s="295"/>
      <c r="B133" s="295"/>
      <c r="C133" s="295"/>
      <c r="D133" s="370"/>
      <c r="E133" s="370"/>
      <c r="F133" s="370"/>
      <c r="G133" s="295"/>
      <c r="H133" s="295"/>
      <c r="I133" s="295"/>
      <c r="J133" s="295"/>
      <c r="K133" s="295"/>
      <c r="L133" s="295"/>
      <c r="M133" s="370"/>
      <c r="N133" s="370"/>
      <c r="O133" s="370"/>
      <c r="P133" s="295"/>
      <c r="Q133" s="295"/>
      <c r="R133" s="295"/>
    </row>
    <row r="134" spans="1:18" ht="13.9" customHeight="1">
      <c r="A134" s="295"/>
      <c r="B134" s="295"/>
      <c r="C134" s="295"/>
      <c r="D134" s="370"/>
      <c r="E134" s="370"/>
      <c r="F134" s="370"/>
      <c r="G134" s="295"/>
      <c r="H134" s="295"/>
      <c r="I134" s="295"/>
      <c r="J134" s="295"/>
      <c r="K134" s="295"/>
      <c r="L134" s="295"/>
      <c r="M134" s="370"/>
      <c r="N134" s="370"/>
      <c r="O134" s="370"/>
      <c r="P134" s="295"/>
      <c r="Q134" s="295"/>
      <c r="R134" s="295"/>
    </row>
    <row r="135" spans="1:18" ht="13.9" customHeight="1">
      <c r="A135" s="295"/>
      <c r="B135" s="295"/>
      <c r="C135" s="295"/>
      <c r="D135" s="370"/>
      <c r="E135" s="370"/>
      <c r="F135" s="370"/>
      <c r="G135" s="295"/>
      <c r="H135" s="295"/>
      <c r="I135" s="295"/>
      <c r="J135" s="295"/>
      <c r="K135" s="295"/>
      <c r="L135" s="295"/>
      <c r="M135" s="370"/>
      <c r="N135" s="370"/>
      <c r="O135" s="370"/>
      <c r="P135" s="295"/>
      <c r="Q135" s="295"/>
      <c r="R135" s="295"/>
    </row>
    <row r="136" spans="1:18" ht="13.9" customHeight="1">
      <c r="A136" s="295"/>
      <c r="B136" s="295"/>
      <c r="C136" s="295"/>
      <c r="D136" s="370"/>
      <c r="E136" s="370"/>
      <c r="F136" s="370"/>
      <c r="G136" s="295"/>
      <c r="H136" s="295"/>
      <c r="I136" s="295"/>
      <c r="J136" s="295"/>
      <c r="K136" s="295"/>
      <c r="L136" s="295"/>
      <c r="M136" s="370"/>
      <c r="N136" s="370"/>
      <c r="O136" s="370"/>
      <c r="P136" s="295"/>
      <c r="Q136" s="295"/>
      <c r="R136" s="295"/>
    </row>
    <row r="137" spans="1:18" ht="13.9" customHeight="1">
      <c r="A137" s="295"/>
      <c r="B137" s="295"/>
      <c r="C137" s="295"/>
      <c r="D137" s="370"/>
      <c r="E137" s="370"/>
      <c r="F137" s="370"/>
      <c r="G137" s="295"/>
      <c r="H137" s="295"/>
      <c r="I137" s="295"/>
      <c r="J137" s="295"/>
      <c r="K137" s="295"/>
      <c r="L137" s="295"/>
      <c r="M137" s="370"/>
      <c r="N137" s="370"/>
      <c r="O137" s="370"/>
      <c r="P137" s="295"/>
      <c r="Q137" s="295"/>
      <c r="R137" s="295"/>
    </row>
    <row r="138" spans="1:18" ht="13.9" customHeight="1">
      <c r="A138" s="295"/>
      <c r="B138" s="295"/>
      <c r="C138" s="295"/>
      <c r="D138" s="370"/>
      <c r="E138" s="370"/>
      <c r="F138" s="370"/>
      <c r="G138" s="295"/>
      <c r="H138" s="295"/>
      <c r="I138" s="295"/>
      <c r="J138" s="295"/>
      <c r="K138" s="295"/>
      <c r="L138" s="295"/>
      <c r="M138" s="370"/>
      <c r="N138" s="370"/>
      <c r="O138" s="370"/>
      <c r="P138" s="295"/>
      <c r="Q138" s="295"/>
      <c r="R138" s="295"/>
    </row>
    <row r="139" spans="1:18" ht="13.9" customHeight="1">
      <c r="A139" s="295"/>
      <c r="B139" s="295"/>
      <c r="C139" s="295"/>
      <c r="D139" s="370"/>
      <c r="E139" s="370"/>
      <c r="F139" s="370"/>
      <c r="G139" s="295"/>
      <c r="H139" s="295"/>
      <c r="I139" s="295"/>
      <c r="J139" s="295"/>
      <c r="K139" s="295"/>
      <c r="L139" s="295"/>
      <c r="M139" s="370"/>
      <c r="N139" s="370"/>
      <c r="O139" s="370"/>
      <c r="P139" s="295"/>
      <c r="Q139" s="295"/>
      <c r="R139" s="295"/>
    </row>
    <row r="140" spans="1:18" ht="13.9" customHeight="1">
      <c r="A140" s="295"/>
      <c r="B140" s="295"/>
      <c r="C140" s="295"/>
      <c r="D140" s="370"/>
      <c r="E140" s="370"/>
      <c r="F140" s="370"/>
      <c r="G140" s="295"/>
      <c r="H140" s="295"/>
      <c r="I140" s="295"/>
      <c r="J140" s="295"/>
      <c r="K140" s="295"/>
      <c r="L140" s="295"/>
      <c r="M140" s="370"/>
      <c r="N140" s="370"/>
      <c r="O140" s="370"/>
      <c r="P140" s="295"/>
      <c r="Q140" s="295"/>
      <c r="R140" s="295"/>
    </row>
    <row r="141" spans="1:18" ht="13.9" customHeight="1">
      <c r="A141" s="295"/>
      <c r="B141" s="295"/>
      <c r="C141" s="295"/>
      <c r="D141" s="370"/>
      <c r="E141" s="370"/>
      <c r="F141" s="370"/>
      <c r="G141" s="295"/>
      <c r="H141" s="295"/>
      <c r="I141" s="295"/>
      <c r="J141" s="295"/>
      <c r="K141" s="295"/>
      <c r="L141" s="295"/>
      <c r="M141" s="370"/>
      <c r="N141" s="370"/>
      <c r="O141" s="370"/>
      <c r="P141" s="295"/>
      <c r="Q141" s="295"/>
      <c r="R141" s="295"/>
    </row>
    <row r="142" spans="1:18" ht="13.9" customHeight="1">
      <c r="A142" s="295"/>
      <c r="B142" s="295"/>
      <c r="C142" s="295"/>
      <c r="D142" s="370"/>
      <c r="E142" s="370"/>
      <c r="F142" s="370"/>
      <c r="G142" s="295"/>
      <c r="H142" s="295"/>
      <c r="I142" s="295"/>
      <c r="J142" s="295"/>
      <c r="K142" s="295"/>
      <c r="L142" s="295"/>
      <c r="M142" s="370"/>
      <c r="N142" s="370"/>
      <c r="O142" s="370"/>
      <c r="P142" s="295"/>
      <c r="Q142" s="295"/>
      <c r="R142" s="295"/>
    </row>
    <row r="143" spans="1:18" ht="13.9" customHeight="1">
      <c r="A143" s="295"/>
      <c r="B143" s="295"/>
      <c r="C143" s="295"/>
      <c r="D143" s="370"/>
      <c r="E143" s="370"/>
      <c r="F143" s="370"/>
      <c r="G143" s="295"/>
      <c r="H143" s="295"/>
      <c r="I143" s="295"/>
      <c r="J143" s="295"/>
      <c r="K143" s="295"/>
      <c r="L143" s="295"/>
      <c r="M143" s="370"/>
      <c r="N143" s="370"/>
      <c r="O143" s="370"/>
      <c r="P143" s="295"/>
      <c r="Q143" s="295"/>
      <c r="R143" s="295"/>
    </row>
    <row r="144" spans="1:18" ht="13.9" customHeight="1">
      <c r="A144" s="295"/>
      <c r="B144" s="295"/>
      <c r="C144" s="295"/>
      <c r="D144" s="370"/>
      <c r="E144" s="370"/>
      <c r="F144" s="370"/>
      <c r="G144" s="295"/>
      <c r="H144" s="295"/>
      <c r="I144" s="295"/>
      <c r="J144" s="295"/>
      <c r="K144" s="295"/>
      <c r="L144" s="295"/>
      <c r="M144" s="370"/>
      <c r="N144" s="370"/>
      <c r="O144" s="370"/>
      <c r="P144" s="295"/>
      <c r="Q144" s="295"/>
      <c r="R144" s="295"/>
    </row>
    <row r="145" spans="1:18" ht="13.9" customHeight="1">
      <c r="A145" s="295"/>
      <c r="B145" s="295"/>
      <c r="C145" s="295"/>
      <c r="D145" s="370"/>
      <c r="E145" s="370"/>
      <c r="F145" s="370"/>
      <c r="G145" s="295"/>
      <c r="H145" s="295"/>
      <c r="I145" s="295"/>
      <c r="J145" s="295"/>
      <c r="K145" s="295"/>
      <c r="L145" s="295"/>
      <c r="M145" s="370"/>
      <c r="N145" s="370"/>
      <c r="O145" s="370"/>
      <c r="P145" s="295"/>
      <c r="Q145" s="295"/>
      <c r="R145" s="295"/>
    </row>
    <row r="146" spans="1:18" ht="13.9" customHeight="1">
      <c r="A146" s="295"/>
      <c r="B146" s="295"/>
      <c r="C146" s="295"/>
      <c r="D146" s="370"/>
      <c r="E146" s="370"/>
      <c r="F146" s="370"/>
      <c r="G146" s="295"/>
      <c r="H146" s="295"/>
      <c r="I146" s="295"/>
      <c r="J146" s="295"/>
      <c r="K146" s="295"/>
      <c r="L146" s="295"/>
      <c r="M146" s="370"/>
      <c r="N146" s="370"/>
      <c r="O146" s="370"/>
      <c r="P146" s="295"/>
      <c r="Q146" s="295"/>
      <c r="R146" s="295"/>
    </row>
    <row r="147" spans="1:18" ht="13.9" customHeight="1">
      <c r="A147" s="295"/>
      <c r="B147" s="295"/>
      <c r="C147" s="295"/>
      <c r="D147" s="370"/>
      <c r="E147" s="370"/>
      <c r="F147" s="370"/>
      <c r="G147" s="295"/>
      <c r="H147" s="295"/>
      <c r="I147" s="295"/>
      <c r="J147" s="295"/>
      <c r="K147" s="295"/>
      <c r="L147" s="295"/>
      <c r="M147" s="370"/>
      <c r="N147" s="370"/>
      <c r="O147" s="370"/>
      <c r="P147" s="295"/>
      <c r="Q147" s="295"/>
      <c r="R147" s="295"/>
    </row>
    <row r="148" spans="1:18" ht="13.9" customHeight="1">
      <c r="A148" s="295"/>
      <c r="B148" s="295"/>
      <c r="C148" s="295"/>
      <c r="D148" s="370"/>
      <c r="E148" s="370"/>
      <c r="F148" s="370"/>
      <c r="G148" s="295"/>
      <c r="H148" s="295"/>
      <c r="I148" s="295"/>
      <c r="J148" s="295"/>
      <c r="K148" s="295"/>
      <c r="L148" s="295"/>
      <c r="M148" s="370"/>
      <c r="N148" s="370"/>
      <c r="O148" s="370"/>
      <c r="P148" s="295"/>
      <c r="Q148" s="295"/>
      <c r="R148" s="295"/>
    </row>
    <row r="149" spans="1:18" ht="13.9" customHeight="1">
      <c r="A149" s="295"/>
      <c r="B149" s="295"/>
      <c r="C149" s="295"/>
      <c r="D149" s="370"/>
      <c r="E149" s="370"/>
      <c r="F149" s="370"/>
      <c r="G149" s="295"/>
      <c r="H149" s="295"/>
      <c r="I149" s="295"/>
      <c r="J149" s="295"/>
      <c r="K149" s="295"/>
      <c r="L149" s="295"/>
      <c r="M149" s="370"/>
      <c r="N149" s="370"/>
      <c r="O149" s="370"/>
      <c r="P149" s="295"/>
      <c r="Q149" s="295"/>
      <c r="R149" s="295"/>
    </row>
    <row r="150" spans="1:18" ht="13.9" customHeight="1">
      <c r="A150" s="295"/>
      <c r="B150" s="295"/>
      <c r="C150" s="295"/>
      <c r="D150" s="370"/>
      <c r="E150" s="370"/>
      <c r="F150" s="370"/>
      <c r="G150" s="295"/>
      <c r="H150" s="295"/>
      <c r="I150" s="295"/>
      <c r="J150" s="295"/>
      <c r="K150" s="295"/>
      <c r="L150" s="295"/>
      <c r="M150" s="370"/>
      <c r="N150" s="370"/>
      <c r="O150" s="370"/>
      <c r="P150" s="295"/>
      <c r="Q150" s="295"/>
      <c r="R150" s="295"/>
    </row>
    <row r="151" spans="1:18" ht="13.9" customHeight="1">
      <c r="A151" s="295"/>
      <c r="B151" s="295"/>
      <c r="C151" s="295"/>
      <c r="D151" s="370"/>
      <c r="E151" s="370"/>
      <c r="F151" s="370"/>
      <c r="G151" s="295"/>
      <c r="H151" s="295"/>
      <c r="I151" s="295"/>
      <c r="J151" s="295"/>
      <c r="K151" s="295"/>
      <c r="L151" s="295"/>
      <c r="M151" s="370"/>
      <c r="N151" s="370"/>
      <c r="O151" s="370"/>
      <c r="P151" s="295"/>
      <c r="Q151" s="295"/>
      <c r="R151" s="295"/>
    </row>
    <row r="152" spans="1:18" ht="13.9" customHeight="1">
      <c r="A152" s="295"/>
      <c r="B152" s="295"/>
      <c r="C152" s="295"/>
      <c r="D152" s="370"/>
      <c r="E152" s="370"/>
      <c r="F152" s="370"/>
      <c r="G152" s="295"/>
      <c r="H152" s="295"/>
      <c r="I152" s="295"/>
      <c r="J152" s="295"/>
      <c r="K152" s="295"/>
      <c r="L152" s="295"/>
      <c r="M152" s="370"/>
      <c r="N152" s="370"/>
      <c r="O152" s="370"/>
      <c r="P152" s="295"/>
      <c r="Q152" s="295"/>
      <c r="R152" s="295"/>
    </row>
    <row r="153" spans="1:18" ht="13.9" customHeight="1">
      <c r="A153" s="295"/>
      <c r="B153" s="295"/>
      <c r="C153" s="295"/>
      <c r="D153" s="370"/>
      <c r="E153" s="370"/>
      <c r="F153" s="370"/>
      <c r="G153" s="295"/>
      <c r="H153" s="295"/>
      <c r="I153" s="295"/>
      <c r="J153" s="295"/>
      <c r="K153" s="295"/>
      <c r="L153" s="295"/>
      <c r="M153" s="370"/>
      <c r="N153" s="370"/>
      <c r="O153" s="370"/>
      <c r="P153" s="295"/>
      <c r="Q153" s="295"/>
      <c r="R153" s="295"/>
    </row>
    <row r="154" spans="1:18" ht="13.9" customHeight="1">
      <c r="A154" s="295"/>
      <c r="B154" s="295"/>
      <c r="C154" s="295"/>
      <c r="D154" s="370"/>
      <c r="E154" s="370"/>
      <c r="F154" s="370"/>
      <c r="G154" s="295"/>
      <c r="H154" s="295"/>
      <c r="I154" s="295"/>
      <c r="J154" s="295"/>
      <c r="K154" s="295"/>
      <c r="L154" s="295"/>
      <c r="M154" s="370"/>
      <c r="N154" s="370"/>
      <c r="O154" s="370"/>
      <c r="P154" s="295"/>
      <c r="Q154" s="295"/>
      <c r="R154" s="295"/>
    </row>
    <row r="155" spans="1:18" ht="13.9" customHeight="1">
      <c r="A155" s="295"/>
      <c r="B155" s="295"/>
      <c r="C155" s="295"/>
      <c r="D155" s="370"/>
      <c r="E155" s="370"/>
      <c r="F155" s="370"/>
      <c r="G155" s="295"/>
      <c r="H155" s="295"/>
      <c r="I155" s="295"/>
      <c r="J155" s="295"/>
      <c r="K155" s="295"/>
      <c r="L155" s="295"/>
      <c r="M155" s="370"/>
      <c r="N155" s="370"/>
      <c r="O155" s="370"/>
      <c r="P155" s="295"/>
      <c r="Q155" s="295"/>
      <c r="R155" s="295"/>
    </row>
    <row r="156" spans="1:18" ht="13.9" customHeight="1">
      <c r="A156" s="295"/>
      <c r="B156" s="295"/>
      <c r="C156" s="295"/>
      <c r="D156" s="370"/>
      <c r="E156" s="370"/>
      <c r="F156" s="370"/>
      <c r="G156" s="295"/>
      <c r="H156" s="295"/>
      <c r="I156" s="295"/>
      <c r="J156" s="295"/>
      <c r="K156" s="295"/>
      <c r="L156" s="295"/>
      <c r="M156" s="370"/>
      <c r="N156" s="370"/>
      <c r="O156" s="370"/>
      <c r="P156" s="295"/>
      <c r="Q156" s="295"/>
      <c r="R156" s="295"/>
    </row>
    <row r="157" spans="1:18" ht="13.9" customHeight="1">
      <c r="A157" s="295"/>
      <c r="B157" s="295"/>
      <c r="C157" s="295"/>
      <c r="D157" s="370"/>
      <c r="E157" s="370"/>
      <c r="F157" s="370"/>
      <c r="G157" s="295"/>
      <c r="H157" s="295"/>
      <c r="I157" s="295"/>
      <c r="J157" s="295"/>
      <c r="K157" s="295"/>
      <c r="L157" s="295"/>
      <c r="M157" s="370"/>
      <c r="N157" s="370"/>
      <c r="O157" s="370"/>
      <c r="P157" s="295"/>
      <c r="Q157" s="295"/>
      <c r="R157" s="295"/>
    </row>
    <row r="158" spans="1:18" ht="13.9" customHeight="1">
      <c r="A158" s="295"/>
      <c r="B158" s="295"/>
      <c r="C158" s="295"/>
      <c r="D158" s="370"/>
      <c r="E158" s="370"/>
      <c r="F158" s="370"/>
      <c r="G158" s="295"/>
      <c r="H158" s="295"/>
      <c r="I158" s="295"/>
      <c r="J158" s="295"/>
      <c r="K158" s="295"/>
      <c r="L158" s="295"/>
      <c r="M158" s="370"/>
      <c r="N158" s="370"/>
      <c r="O158" s="370"/>
      <c r="P158" s="295"/>
      <c r="Q158" s="295"/>
      <c r="R158" s="295"/>
    </row>
    <row r="159" spans="1:18" ht="13.9" customHeight="1">
      <c r="A159" s="295"/>
      <c r="B159" s="295"/>
      <c r="C159" s="295"/>
      <c r="D159" s="370"/>
      <c r="E159" s="370"/>
      <c r="F159" s="370"/>
      <c r="G159" s="295"/>
      <c r="H159" s="295"/>
      <c r="I159" s="295"/>
      <c r="J159" s="295"/>
      <c r="K159" s="295"/>
      <c r="L159" s="295"/>
      <c r="M159" s="370"/>
      <c r="N159" s="370"/>
      <c r="O159" s="370"/>
      <c r="P159" s="295"/>
      <c r="Q159" s="295"/>
      <c r="R159" s="295"/>
    </row>
    <row r="160" spans="1:18" ht="13.9" customHeight="1">
      <c r="A160" s="295"/>
      <c r="B160" s="295"/>
      <c r="C160" s="295"/>
      <c r="D160" s="370"/>
      <c r="E160" s="370"/>
      <c r="F160" s="370"/>
      <c r="G160" s="295"/>
      <c r="H160" s="295"/>
      <c r="I160" s="295"/>
      <c r="J160" s="295"/>
      <c r="K160" s="295"/>
      <c r="L160" s="295"/>
      <c r="M160" s="370"/>
      <c r="N160" s="370"/>
      <c r="O160" s="370"/>
      <c r="P160" s="295"/>
      <c r="Q160" s="295"/>
      <c r="R160" s="295"/>
    </row>
    <row r="161" spans="1:18" ht="13.9" customHeight="1">
      <c r="A161" s="295"/>
      <c r="B161" s="295"/>
      <c r="C161" s="295"/>
      <c r="D161" s="370"/>
      <c r="E161" s="370"/>
      <c r="F161" s="370"/>
      <c r="G161" s="295"/>
      <c r="H161" s="295"/>
      <c r="I161" s="295"/>
      <c r="J161" s="295"/>
      <c r="K161" s="295"/>
      <c r="L161" s="295"/>
      <c r="M161" s="370"/>
      <c r="N161" s="370"/>
      <c r="O161" s="370"/>
      <c r="P161" s="295"/>
      <c r="Q161" s="295"/>
      <c r="R161" s="295"/>
    </row>
    <row r="162" spans="1:18" ht="13.9" customHeight="1">
      <c r="A162" s="295"/>
      <c r="B162" s="295"/>
      <c r="C162" s="295"/>
      <c r="D162" s="370"/>
      <c r="E162" s="370"/>
      <c r="F162" s="370"/>
      <c r="G162" s="295"/>
      <c r="H162" s="295"/>
      <c r="I162" s="295"/>
      <c r="J162" s="295"/>
      <c r="K162" s="295"/>
      <c r="L162" s="295"/>
      <c r="M162" s="370"/>
      <c r="N162" s="370"/>
      <c r="O162" s="370"/>
      <c r="P162" s="295"/>
      <c r="Q162" s="295"/>
      <c r="R162" s="295"/>
    </row>
    <row r="163" spans="1:18" ht="13.9" customHeight="1">
      <c r="A163" s="295"/>
      <c r="B163" s="295"/>
      <c r="C163" s="295"/>
      <c r="D163" s="370"/>
      <c r="E163" s="370"/>
      <c r="F163" s="370"/>
      <c r="G163" s="295"/>
      <c r="H163" s="295"/>
      <c r="I163" s="295"/>
      <c r="J163" s="295"/>
      <c r="K163" s="295"/>
      <c r="L163" s="295"/>
      <c r="M163" s="370"/>
      <c r="N163" s="370"/>
      <c r="O163" s="370"/>
      <c r="P163" s="295"/>
      <c r="Q163" s="295"/>
      <c r="R163" s="295"/>
    </row>
    <row r="164" spans="1:18" ht="13.9" customHeight="1">
      <c r="A164" s="295"/>
      <c r="B164" s="295"/>
      <c r="C164" s="295"/>
      <c r="D164" s="370"/>
      <c r="E164" s="370"/>
      <c r="F164" s="370"/>
      <c r="G164" s="295"/>
      <c r="H164" s="295"/>
      <c r="I164" s="295"/>
      <c r="J164" s="295"/>
      <c r="K164" s="295"/>
      <c r="L164" s="295"/>
      <c r="M164" s="370"/>
      <c r="N164" s="370"/>
      <c r="O164" s="370"/>
      <c r="P164" s="295"/>
      <c r="Q164" s="295"/>
      <c r="R164" s="295"/>
    </row>
    <row r="165" spans="1:18" ht="13.9" customHeight="1">
      <c r="A165" s="295"/>
      <c r="B165" s="295"/>
      <c r="C165" s="295"/>
      <c r="D165" s="370"/>
      <c r="E165" s="370"/>
      <c r="F165" s="370"/>
      <c r="G165" s="295"/>
      <c r="H165" s="295"/>
      <c r="I165" s="295"/>
      <c r="J165" s="295"/>
      <c r="K165" s="295"/>
      <c r="L165" s="295"/>
      <c r="M165" s="370"/>
      <c r="N165" s="370"/>
      <c r="O165" s="370"/>
      <c r="P165" s="295"/>
      <c r="Q165" s="295"/>
      <c r="R165" s="295"/>
    </row>
    <row r="166" spans="1:18" ht="13.9" customHeight="1">
      <c r="A166" s="295"/>
      <c r="B166" s="295"/>
      <c r="C166" s="295"/>
      <c r="D166" s="370"/>
      <c r="E166" s="370"/>
      <c r="F166" s="370"/>
      <c r="G166" s="295"/>
      <c r="H166" s="295"/>
      <c r="I166" s="295"/>
      <c r="J166" s="295"/>
      <c r="K166" s="295"/>
      <c r="L166" s="295"/>
      <c r="M166" s="370"/>
      <c r="N166" s="370"/>
      <c r="O166" s="370"/>
      <c r="P166" s="295"/>
      <c r="Q166" s="295"/>
      <c r="R166" s="295"/>
    </row>
    <row r="167" spans="1:18" ht="13.9" customHeight="1">
      <c r="A167" s="295"/>
      <c r="B167" s="295"/>
      <c r="C167" s="295"/>
      <c r="D167" s="370"/>
      <c r="E167" s="370"/>
      <c r="F167" s="370"/>
      <c r="G167" s="295"/>
      <c r="H167" s="295"/>
      <c r="I167" s="295"/>
      <c r="J167" s="295"/>
      <c r="K167" s="295"/>
      <c r="L167" s="295"/>
      <c r="M167" s="370"/>
      <c r="N167" s="370"/>
      <c r="O167" s="370"/>
      <c r="P167" s="295"/>
      <c r="Q167" s="295"/>
      <c r="R167" s="295"/>
    </row>
    <row r="168" spans="1:18" ht="13.9" customHeight="1">
      <c r="A168" s="295"/>
      <c r="B168" s="295"/>
      <c r="C168" s="295"/>
      <c r="D168" s="370"/>
      <c r="E168" s="370"/>
      <c r="F168" s="370"/>
      <c r="G168" s="295"/>
      <c r="H168" s="295"/>
      <c r="I168" s="295"/>
      <c r="J168" s="295"/>
      <c r="K168" s="295"/>
      <c r="L168" s="295"/>
      <c r="M168" s="370"/>
      <c r="N168" s="370"/>
      <c r="O168" s="370"/>
      <c r="P168" s="295"/>
      <c r="Q168" s="295"/>
      <c r="R168" s="295"/>
    </row>
    <row r="169" spans="1:18" ht="13.9" customHeight="1">
      <c r="A169" s="295"/>
      <c r="B169" s="295"/>
      <c r="C169" s="295"/>
      <c r="D169" s="370"/>
      <c r="E169" s="370"/>
      <c r="F169" s="370"/>
      <c r="G169" s="295"/>
      <c r="H169" s="295"/>
      <c r="I169" s="295"/>
      <c r="J169" s="295"/>
      <c r="K169" s="295"/>
      <c r="L169" s="295"/>
      <c r="M169" s="370"/>
      <c r="N169" s="370"/>
      <c r="O169" s="370"/>
      <c r="P169" s="295"/>
      <c r="Q169" s="295"/>
      <c r="R169" s="295"/>
    </row>
    <row r="170" spans="1:18" ht="13.9" customHeight="1">
      <c r="A170" s="295"/>
      <c r="B170" s="295"/>
      <c r="C170" s="295"/>
      <c r="D170" s="370"/>
      <c r="E170" s="370"/>
      <c r="F170" s="370"/>
      <c r="G170" s="295"/>
      <c r="H170" s="295"/>
      <c r="I170" s="295"/>
      <c r="J170" s="295"/>
      <c r="K170" s="295"/>
      <c r="L170" s="295"/>
      <c r="M170" s="370"/>
      <c r="N170" s="370"/>
      <c r="O170" s="370"/>
      <c r="P170" s="295"/>
      <c r="Q170" s="295"/>
      <c r="R170" s="295"/>
    </row>
    <row r="171" spans="1:18" ht="13.9" customHeight="1">
      <c r="A171" s="295"/>
      <c r="B171" s="295"/>
      <c r="C171" s="295"/>
      <c r="D171" s="370"/>
      <c r="E171" s="370"/>
      <c r="F171" s="370"/>
      <c r="G171" s="295"/>
      <c r="H171" s="295"/>
      <c r="I171" s="295"/>
      <c r="J171" s="295"/>
      <c r="K171" s="295"/>
      <c r="L171" s="295"/>
      <c r="M171" s="370"/>
      <c r="N171" s="370"/>
      <c r="O171" s="370"/>
      <c r="P171" s="295"/>
      <c r="Q171" s="295"/>
      <c r="R171" s="295"/>
    </row>
    <row r="172" spans="1:18" ht="13.9" customHeight="1">
      <c r="A172" s="295"/>
      <c r="B172" s="295"/>
      <c r="C172" s="295"/>
      <c r="D172" s="370"/>
      <c r="E172" s="370"/>
      <c r="F172" s="370"/>
      <c r="G172" s="295"/>
      <c r="H172" s="295"/>
      <c r="I172" s="295"/>
      <c r="J172" s="295"/>
      <c r="K172" s="295"/>
      <c r="L172" s="295"/>
      <c r="M172" s="370"/>
      <c r="N172" s="370"/>
      <c r="O172" s="370"/>
      <c r="P172" s="295"/>
      <c r="Q172" s="295"/>
      <c r="R172" s="295"/>
    </row>
    <row r="173" spans="1:18" ht="13.9" customHeight="1">
      <c r="A173" s="295"/>
      <c r="B173" s="295"/>
      <c r="C173" s="295"/>
      <c r="D173" s="370"/>
      <c r="E173" s="370"/>
      <c r="F173" s="370"/>
      <c r="G173" s="295"/>
      <c r="H173" s="295"/>
      <c r="I173" s="295"/>
      <c r="J173" s="295"/>
      <c r="K173" s="295"/>
      <c r="L173" s="295"/>
      <c r="M173" s="370"/>
      <c r="N173" s="370"/>
      <c r="O173" s="370"/>
      <c r="P173" s="295"/>
      <c r="Q173" s="295"/>
      <c r="R173" s="295"/>
    </row>
    <row r="174" spans="1:18" ht="13.9" customHeight="1">
      <c r="A174" s="295"/>
      <c r="B174" s="295"/>
      <c r="C174" s="295"/>
      <c r="D174" s="370"/>
      <c r="E174" s="370"/>
      <c r="F174" s="370"/>
      <c r="G174" s="295"/>
      <c r="H174" s="295"/>
      <c r="I174" s="295"/>
      <c r="J174" s="295"/>
      <c r="K174" s="295"/>
      <c r="L174" s="295"/>
      <c r="M174" s="370"/>
      <c r="N174" s="370"/>
      <c r="O174" s="370"/>
      <c r="P174" s="295"/>
      <c r="Q174" s="295"/>
      <c r="R174" s="295"/>
    </row>
    <row r="175" spans="1:18" ht="13.9" customHeight="1">
      <c r="A175" s="295"/>
      <c r="B175" s="295"/>
      <c r="C175" s="295"/>
      <c r="D175" s="370"/>
      <c r="E175" s="370"/>
      <c r="F175" s="370"/>
      <c r="G175" s="295"/>
      <c r="H175" s="295"/>
      <c r="I175" s="295"/>
      <c r="J175" s="295"/>
      <c r="K175" s="295"/>
      <c r="L175" s="295"/>
      <c r="M175" s="370"/>
      <c r="N175" s="370"/>
      <c r="O175" s="370"/>
      <c r="P175" s="295"/>
      <c r="Q175" s="295"/>
      <c r="R175" s="295"/>
    </row>
    <row r="176" spans="1:18" ht="13.9" customHeight="1">
      <c r="A176" s="295"/>
      <c r="B176" s="295"/>
      <c r="C176" s="295"/>
      <c r="D176" s="370"/>
      <c r="E176" s="370"/>
      <c r="F176" s="370"/>
      <c r="G176" s="295"/>
      <c r="H176" s="295"/>
      <c r="I176" s="295"/>
      <c r="J176" s="295"/>
      <c r="K176" s="295"/>
      <c r="L176" s="295"/>
      <c r="M176" s="370"/>
      <c r="N176" s="370"/>
      <c r="O176" s="370"/>
      <c r="P176" s="295"/>
      <c r="Q176" s="295"/>
      <c r="R176" s="295"/>
    </row>
    <row r="177" spans="1:18" ht="13.9" customHeight="1">
      <c r="A177" s="295"/>
      <c r="B177" s="295"/>
      <c r="C177" s="295"/>
      <c r="D177" s="370"/>
      <c r="E177" s="370"/>
      <c r="F177" s="370"/>
      <c r="G177" s="295"/>
      <c r="H177" s="295"/>
      <c r="I177" s="295"/>
      <c r="J177" s="295"/>
      <c r="K177" s="295"/>
      <c r="L177" s="295"/>
      <c r="M177" s="370"/>
      <c r="N177" s="370"/>
      <c r="O177" s="370"/>
      <c r="P177" s="295"/>
      <c r="Q177" s="295"/>
      <c r="R177" s="295"/>
    </row>
    <row r="178" spans="1:18" ht="13.9" customHeight="1">
      <c r="A178" s="295"/>
      <c r="B178" s="295"/>
      <c r="C178" s="295"/>
      <c r="D178" s="370"/>
      <c r="E178" s="370"/>
      <c r="F178" s="370"/>
      <c r="G178" s="295"/>
      <c r="H178" s="295"/>
      <c r="I178" s="295"/>
      <c r="J178" s="295"/>
      <c r="K178" s="295"/>
      <c r="L178" s="295"/>
      <c r="M178" s="370"/>
      <c r="N178" s="370"/>
      <c r="O178" s="370"/>
      <c r="P178" s="295"/>
      <c r="Q178" s="295"/>
      <c r="R178" s="295"/>
    </row>
    <row r="179" spans="1:18" ht="13.9" customHeight="1">
      <c r="A179" s="295"/>
      <c r="B179" s="295"/>
      <c r="C179" s="295"/>
      <c r="D179" s="370"/>
      <c r="E179" s="370"/>
      <c r="F179" s="370"/>
      <c r="G179" s="295"/>
      <c r="H179" s="295"/>
      <c r="I179" s="295"/>
      <c r="J179" s="295"/>
      <c r="K179" s="295"/>
      <c r="L179" s="295"/>
      <c r="M179" s="370"/>
      <c r="N179" s="370"/>
      <c r="O179" s="370"/>
      <c r="P179" s="295"/>
      <c r="Q179" s="295"/>
      <c r="R179" s="295"/>
    </row>
    <row r="180" spans="1:18" ht="13.9" customHeight="1">
      <c r="A180" s="295"/>
      <c r="B180" s="295"/>
      <c r="C180" s="295"/>
      <c r="D180" s="370"/>
      <c r="E180" s="370"/>
      <c r="F180" s="370"/>
      <c r="G180" s="295"/>
      <c r="H180" s="295"/>
      <c r="I180" s="295"/>
      <c r="J180" s="295"/>
      <c r="K180" s="295"/>
      <c r="L180" s="295"/>
      <c r="M180" s="370"/>
      <c r="N180" s="370"/>
      <c r="O180" s="370"/>
      <c r="P180" s="295"/>
      <c r="Q180" s="295"/>
      <c r="R180" s="295"/>
    </row>
    <row r="181" spans="1:18" ht="13.9" customHeight="1">
      <c r="A181" s="295"/>
      <c r="B181" s="295"/>
      <c r="C181" s="295"/>
      <c r="D181" s="370"/>
      <c r="E181" s="370"/>
      <c r="F181" s="370"/>
      <c r="G181" s="295"/>
      <c r="H181" s="295"/>
      <c r="I181" s="295"/>
      <c r="J181" s="295"/>
      <c r="K181" s="295"/>
      <c r="L181" s="295"/>
      <c r="M181" s="370"/>
      <c r="N181" s="370"/>
      <c r="O181" s="370"/>
      <c r="P181" s="295"/>
      <c r="Q181" s="295"/>
      <c r="R181" s="295"/>
    </row>
    <row r="182" spans="1:18" ht="13.9" customHeight="1">
      <c r="A182" s="295"/>
      <c r="B182" s="295"/>
      <c r="C182" s="295"/>
      <c r="D182" s="370"/>
      <c r="E182" s="370"/>
      <c r="F182" s="370"/>
      <c r="G182" s="295"/>
      <c r="H182" s="295"/>
      <c r="I182" s="295"/>
      <c r="J182" s="295"/>
      <c r="K182" s="295"/>
      <c r="L182" s="295"/>
      <c r="M182" s="370"/>
      <c r="N182" s="370"/>
      <c r="O182" s="370"/>
      <c r="P182" s="295"/>
      <c r="Q182" s="295"/>
      <c r="R182" s="295"/>
    </row>
    <row r="183" spans="1:18" ht="13.9" customHeight="1">
      <c r="A183" s="295"/>
      <c r="B183" s="295"/>
      <c r="C183" s="295"/>
      <c r="D183" s="370"/>
      <c r="E183" s="370"/>
      <c r="F183" s="370"/>
      <c r="G183" s="295"/>
      <c r="H183" s="295"/>
      <c r="I183" s="295"/>
      <c r="J183" s="295"/>
      <c r="K183" s="295"/>
      <c r="L183" s="295"/>
      <c r="M183" s="370"/>
      <c r="N183" s="370"/>
      <c r="O183" s="370"/>
      <c r="P183" s="295"/>
      <c r="Q183" s="295"/>
      <c r="R183" s="295"/>
    </row>
    <row r="184" spans="1:18" ht="13.9" customHeight="1">
      <c r="A184" s="295"/>
      <c r="B184" s="295"/>
      <c r="C184" s="295"/>
      <c r="D184" s="370"/>
      <c r="E184" s="370"/>
      <c r="F184" s="370"/>
      <c r="G184" s="295"/>
      <c r="H184" s="295"/>
      <c r="I184" s="295"/>
      <c r="J184" s="295"/>
      <c r="K184" s="295"/>
      <c r="L184" s="295"/>
      <c r="M184" s="370"/>
      <c r="N184" s="370"/>
      <c r="O184" s="370"/>
      <c r="P184" s="295"/>
      <c r="Q184" s="295"/>
      <c r="R184" s="295"/>
    </row>
    <row r="185" spans="1:18" ht="13.9" customHeight="1">
      <c r="A185" s="295"/>
      <c r="B185" s="295"/>
      <c r="C185" s="295"/>
      <c r="D185" s="370"/>
      <c r="E185" s="370"/>
      <c r="F185" s="370"/>
      <c r="G185" s="295"/>
      <c r="H185" s="295"/>
      <c r="I185" s="295"/>
      <c r="J185" s="295"/>
      <c r="K185" s="295"/>
      <c r="L185" s="295"/>
      <c r="M185" s="370"/>
      <c r="N185" s="370"/>
      <c r="O185" s="370"/>
      <c r="P185" s="295"/>
      <c r="Q185" s="295"/>
      <c r="R185" s="295"/>
    </row>
    <row r="186" spans="1:18" ht="13.9" customHeight="1">
      <c r="A186" s="295"/>
      <c r="B186" s="295"/>
      <c r="C186" s="295"/>
      <c r="D186" s="370"/>
      <c r="E186" s="370"/>
      <c r="F186" s="370"/>
      <c r="G186" s="295"/>
      <c r="H186" s="295"/>
      <c r="I186" s="295"/>
      <c r="J186" s="295"/>
      <c r="K186" s="295"/>
      <c r="L186" s="295"/>
      <c r="M186" s="370"/>
      <c r="N186" s="370"/>
      <c r="O186" s="370"/>
      <c r="P186" s="295"/>
      <c r="Q186" s="295"/>
      <c r="R186" s="295"/>
    </row>
    <row r="187" spans="1:18" ht="13.9" customHeight="1">
      <c r="A187" s="295"/>
      <c r="B187" s="295"/>
      <c r="C187" s="295"/>
      <c r="D187" s="370"/>
      <c r="E187" s="370"/>
      <c r="F187" s="370"/>
      <c r="G187" s="295"/>
      <c r="H187" s="295"/>
      <c r="I187" s="295"/>
      <c r="J187" s="295"/>
      <c r="K187" s="295"/>
      <c r="L187" s="295"/>
      <c r="M187" s="370"/>
      <c r="N187" s="370"/>
      <c r="O187" s="370"/>
      <c r="P187" s="295"/>
      <c r="Q187" s="295"/>
      <c r="R187" s="295"/>
    </row>
    <row r="188" spans="1:18" ht="13.9" customHeight="1">
      <c r="A188" s="295"/>
      <c r="B188" s="295"/>
      <c r="C188" s="295"/>
      <c r="D188" s="370"/>
      <c r="E188" s="370"/>
      <c r="F188" s="370"/>
      <c r="G188" s="295"/>
      <c r="H188" s="295"/>
      <c r="I188" s="295"/>
      <c r="J188" s="295"/>
      <c r="K188" s="295"/>
      <c r="L188" s="295"/>
      <c r="M188" s="370"/>
      <c r="N188" s="370"/>
      <c r="O188" s="370"/>
      <c r="P188" s="295"/>
      <c r="Q188" s="295"/>
      <c r="R188" s="295"/>
    </row>
    <row r="189" spans="1:18" ht="13.9" customHeight="1">
      <c r="A189" s="295"/>
      <c r="B189" s="295"/>
      <c r="C189" s="295"/>
      <c r="D189" s="370"/>
      <c r="E189" s="370"/>
      <c r="F189" s="370"/>
      <c r="G189" s="295"/>
      <c r="H189" s="295"/>
      <c r="I189" s="295"/>
      <c r="J189" s="295"/>
      <c r="K189" s="295"/>
      <c r="L189" s="295"/>
      <c r="M189" s="370"/>
      <c r="N189" s="370"/>
      <c r="O189" s="370"/>
      <c r="P189" s="295"/>
      <c r="Q189" s="295"/>
      <c r="R189" s="295"/>
    </row>
    <row r="190" spans="1:18" ht="13.9" customHeight="1">
      <c r="A190" s="295"/>
      <c r="B190" s="295"/>
      <c r="C190" s="295"/>
      <c r="D190" s="370"/>
      <c r="E190" s="370"/>
      <c r="F190" s="370"/>
      <c r="G190" s="295"/>
      <c r="H190" s="295"/>
      <c r="I190" s="295"/>
      <c r="J190" s="295"/>
      <c r="K190" s="295"/>
      <c r="L190" s="295"/>
      <c r="M190" s="370"/>
      <c r="N190" s="370"/>
      <c r="O190" s="370"/>
      <c r="P190" s="295"/>
      <c r="Q190" s="295"/>
      <c r="R190" s="295"/>
    </row>
    <row r="191" spans="1:18" ht="13.9" customHeight="1">
      <c r="A191" s="295"/>
      <c r="B191" s="295"/>
      <c r="C191" s="295"/>
      <c r="D191" s="370"/>
      <c r="E191" s="370"/>
      <c r="F191" s="370"/>
      <c r="G191" s="295"/>
      <c r="H191" s="295"/>
      <c r="I191" s="295"/>
      <c r="J191" s="295"/>
      <c r="K191" s="295"/>
      <c r="L191" s="295"/>
      <c r="M191" s="370"/>
      <c r="N191" s="370"/>
      <c r="O191" s="370"/>
      <c r="P191" s="295"/>
      <c r="Q191" s="295"/>
      <c r="R191" s="295"/>
    </row>
    <row r="192" spans="1:18" ht="13.9" customHeight="1">
      <c r="A192" s="295"/>
      <c r="B192" s="295"/>
      <c r="C192" s="295"/>
      <c r="D192" s="370"/>
      <c r="E192" s="370"/>
      <c r="F192" s="370"/>
      <c r="G192" s="295"/>
      <c r="H192" s="295"/>
      <c r="I192" s="295"/>
      <c r="J192" s="295"/>
      <c r="K192" s="295"/>
      <c r="L192" s="295"/>
      <c r="M192" s="370"/>
      <c r="N192" s="370"/>
      <c r="O192" s="370"/>
      <c r="P192" s="295"/>
      <c r="Q192" s="295"/>
      <c r="R192" s="295"/>
    </row>
    <row r="193" spans="1:18" ht="13.9" customHeight="1">
      <c r="A193" s="295"/>
      <c r="B193" s="295"/>
      <c r="C193" s="295"/>
      <c r="D193" s="370"/>
      <c r="E193" s="370"/>
      <c r="F193" s="370"/>
      <c r="G193" s="295"/>
      <c r="H193" s="295"/>
      <c r="I193" s="295"/>
      <c r="J193" s="295"/>
      <c r="K193" s="295"/>
      <c r="L193" s="295"/>
      <c r="M193" s="370"/>
      <c r="N193" s="370"/>
      <c r="O193" s="370"/>
      <c r="P193" s="295"/>
      <c r="Q193" s="295"/>
      <c r="R193" s="295"/>
    </row>
    <row r="194" spans="1:18" ht="13.9" customHeight="1">
      <c r="A194" s="295"/>
      <c r="B194" s="295"/>
      <c r="C194" s="295"/>
      <c r="D194" s="370"/>
      <c r="E194" s="370"/>
      <c r="F194" s="370"/>
      <c r="G194" s="295"/>
      <c r="H194" s="295"/>
      <c r="I194" s="295"/>
      <c r="J194" s="295"/>
      <c r="K194" s="295"/>
      <c r="L194" s="295"/>
      <c r="M194" s="370"/>
      <c r="N194" s="370"/>
      <c r="O194" s="370"/>
      <c r="P194" s="295"/>
      <c r="Q194" s="295"/>
      <c r="R194" s="295"/>
    </row>
    <row r="195" spans="1:18" ht="13.9" customHeight="1">
      <c r="A195" s="295"/>
      <c r="B195" s="295"/>
      <c r="C195" s="295"/>
      <c r="D195" s="370"/>
      <c r="E195" s="370"/>
      <c r="F195" s="370"/>
      <c r="G195" s="295"/>
      <c r="H195" s="295"/>
      <c r="I195" s="295"/>
      <c r="J195" s="295"/>
      <c r="K195" s="295"/>
      <c r="L195" s="295"/>
      <c r="M195" s="370"/>
      <c r="N195" s="370"/>
      <c r="O195" s="370"/>
      <c r="P195" s="295"/>
      <c r="Q195" s="295"/>
      <c r="R195" s="295"/>
    </row>
    <row r="196" spans="1:18" ht="13.9" customHeight="1">
      <c r="A196" s="295"/>
      <c r="B196" s="295"/>
      <c r="C196" s="295"/>
      <c r="D196" s="370"/>
      <c r="E196" s="370"/>
      <c r="F196" s="370"/>
      <c r="G196" s="295"/>
      <c r="H196" s="295"/>
      <c r="I196" s="295"/>
      <c r="J196" s="295"/>
      <c r="K196" s="295"/>
      <c r="L196" s="295"/>
      <c r="M196" s="370"/>
      <c r="N196" s="370"/>
      <c r="O196" s="370"/>
      <c r="P196" s="295"/>
      <c r="Q196" s="295"/>
      <c r="R196" s="295"/>
    </row>
    <row r="197" spans="1:18" ht="13.9" customHeight="1">
      <c r="A197" s="295"/>
      <c r="B197" s="295"/>
      <c r="C197" s="295"/>
      <c r="D197" s="370"/>
      <c r="E197" s="370"/>
      <c r="F197" s="370"/>
      <c r="G197" s="295"/>
      <c r="H197" s="295"/>
      <c r="I197" s="295"/>
      <c r="J197" s="295"/>
      <c r="K197" s="295"/>
      <c r="L197" s="295"/>
      <c r="M197" s="370"/>
      <c r="N197" s="370"/>
      <c r="O197" s="370"/>
      <c r="P197" s="295"/>
      <c r="Q197" s="295"/>
      <c r="R197" s="295"/>
    </row>
    <row r="198" spans="1:18" ht="13.9" customHeight="1">
      <c r="A198" s="295"/>
      <c r="B198" s="295"/>
      <c r="C198" s="295"/>
      <c r="D198" s="370"/>
      <c r="E198" s="370"/>
      <c r="F198" s="370"/>
      <c r="G198" s="295"/>
      <c r="H198" s="295"/>
      <c r="I198" s="295"/>
      <c r="J198" s="295"/>
      <c r="K198" s="295"/>
      <c r="L198" s="295"/>
      <c r="M198" s="370"/>
      <c r="N198" s="370"/>
      <c r="O198" s="370"/>
      <c r="P198" s="295"/>
      <c r="Q198" s="295"/>
      <c r="R198" s="295"/>
    </row>
    <row r="199" spans="1:18" ht="13.9" customHeight="1">
      <c r="A199" s="295"/>
      <c r="B199" s="295"/>
      <c r="C199" s="295"/>
      <c r="D199" s="370"/>
      <c r="E199" s="370"/>
      <c r="F199" s="370"/>
      <c r="G199" s="295"/>
      <c r="H199" s="295"/>
      <c r="I199" s="295"/>
      <c r="J199" s="295"/>
      <c r="K199" s="295"/>
      <c r="L199" s="295"/>
      <c r="M199" s="370"/>
      <c r="N199" s="370"/>
      <c r="O199" s="370"/>
      <c r="P199" s="295"/>
      <c r="Q199" s="295"/>
      <c r="R199" s="295"/>
    </row>
    <row r="200" spans="1:18" ht="13.9" customHeight="1">
      <c r="A200" s="295"/>
      <c r="B200" s="295"/>
      <c r="C200" s="295"/>
      <c r="D200" s="370"/>
      <c r="E200" s="370"/>
      <c r="F200" s="370"/>
      <c r="G200" s="295"/>
      <c r="H200" s="295"/>
      <c r="I200" s="295"/>
      <c r="J200" s="295"/>
      <c r="K200" s="295"/>
      <c r="L200" s="295"/>
      <c r="M200" s="370"/>
      <c r="N200" s="370"/>
      <c r="O200" s="370"/>
      <c r="P200" s="295"/>
      <c r="Q200" s="295"/>
      <c r="R200" s="295"/>
    </row>
    <row r="201" spans="1:18" ht="13.9" customHeight="1">
      <c r="A201" s="295"/>
      <c r="B201" s="295"/>
      <c r="C201" s="295"/>
      <c r="D201" s="370"/>
      <c r="E201" s="370"/>
      <c r="F201" s="370"/>
      <c r="G201" s="295"/>
      <c r="H201" s="295"/>
      <c r="I201" s="295"/>
      <c r="J201" s="295"/>
      <c r="K201" s="295"/>
      <c r="L201" s="295"/>
      <c r="M201" s="370"/>
      <c r="N201" s="370"/>
      <c r="O201" s="370"/>
      <c r="P201" s="295"/>
      <c r="Q201" s="295"/>
      <c r="R201" s="295"/>
    </row>
    <row r="202" spans="1:18" ht="13.9" customHeight="1">
      <c r="A202" s="295"/>
      <c r="B202" s="295"/>
      <c r="C202" s="295"/>
      <c r="D202" s="370"/>
      <c r="E202" s="370"/>
      <c r="F202" s="370"/>
      <c r="G202" s="295"/>
      <c r="H202" s="295"/>
      <c r="I202" s="295"/>
      <c r="J202" s="295"/>
      <c r="K202" s="295"/>
      <c r="L202" s="295"/>
      <c r="M202" s="370"/>
      <c r="N202" s="370"/>
      <c r="O202" s="370"/>
      <c r="P202" s="295"/>
      <c r="Q202" s="295"/>
      <c r="R202" s="295"/>
    </row>
    <row r="203" spans="1:18" ht="13.9" customHeight="1">
      <c r="A203" s="295"/>
      <c r="B203" s="295"/>
      <c r="C203" s="295"/>
      <c r="D203" s="370"/>
      <c r="E203" s="370"/>
      <c r="F203" s="370"/>
      <c r="G203" s="295"/>
      <c r="H203" s="295"/>
      <c r="I203" s="295"/>
      <c r="J203" s="295"/>
      <c r="K203" s="295"/>
      <c r="L203" s="295"/>
      <c r="M203" s="370"/>
      <c r="N203" s="370"/>
      <c r="O203" s="370"/>
      <c r="P203" s="295"/>
      <c r="Q203" s="295"/>
      <c r="R203" s="295"/>
    </row>
    <row r="204" spans="1:18" ht="13.9" customHeight="1">
      <c r="A204" s="295"/>
      <c r="B204" s="295"/>
      <c r="C204" s="295"/>
      <c r="D204" s="370"/>
      <c r="E204" s="370"/>
      <c r="F204" s="370"/>
      <c r="G204" s="295"/>
      <c r="H204" s="295"/>
      <c r="I204" s="295"/>
      <c r="J204" s="295"/>
      <c r="K204" s="295"/>
      <c r="L204" s="295"/>
      <c r="M204" s="370"/>
      <c r="N204" s="370"/>
      <c r="O204" s="370"/>
      <c r="P204" s="295"/>
      <c r="Q204" s="295"/>
      <c r="R204" s="295"/>
    </row>
    <row r="205" spans="1:18" ht="13.9" customHeight="1">
      <c r="A205" s="295"/>
      <c r="B205" s="295"/>
      <c r="C205" s="295"/>
      <c r="D205" s="370"/>
      <c r="E205" s="370"/>
      <c r="F205" s="370"/>
      <c r="G205" s="295"/>
      <c r="H205" s="295"/>
      <c r="I205" s="295"/>
      <c r="J205" s="295"/>
      <c r="K205" s="295"/>
      <c r="L205" s="295"/>
      <c r="M205" s="370"/>
      <c r="N205" s="370"/>
      <c r="O205" s="370"/>
      <c r="P205" s="295"/>
      <c r="Q205" s="295"/>
      <c r="R205" s="295"/>
    </row>
    <row r="206" spans="1:18" ht="13.9" customHeight="1">
      <c r="A206" s="295"/>
      <c r="B206" s="295"/>
      <c r="C206" s="295"/>
      <c r="D206" s="370"/>
      <c r="E206" s="370"/>
      <c r="F206" s="370"/>
      <c r="G206" s="295"/>
      <c r="H206" s="295"/>
      <c r="I206" s="295"/>
      <c r="J206" s="295"/>
      <c r="K206" s="295"/>
      <c r="L206" s="295"/>
      <c r="M206" s="370"/>
      <c r="N206" s="370"/>
      <c r="O206" s="370"/>
      <c r="P206" s="295"/>
      <c r="Q206" s="295"/>
      <c r="R206" s="295"/>
    </row>
    <row r="207" spans="1:18" ht="13.9" customHeight="1">
      <c r="A207" s="295"/>
      <c r="B207" s="295"/>
      <c r="C207" s="295"/>
      <c r="D207" s="370"/>
      <c r="E207" s="370"/>
      <c r="F207" s="370"/>
      <c r="G207" s="295"/>
      <c r="H207" s="295"/>
      <c r="I207" s="295"/>
      <c r="J207" s="295"/>
      <c r="K207" s="295"/>
      <c r="L207" s="295"/>
      <c r="M207" s="370"/>
      <c r="N207" s="370"/>
      <c r="O207" s="370"/>
      <c r="P207" s="295"/>
      <c r="Q207" s="295"/>
      <c r="R207" s="295"/>
    </row>
    <row r="208" spans="1:18" ht="13.9" customHeight="1">
      <c r="A208" s="295"/>
      <c r="B208" s="295"/>
      <c r="C208" s="295"/>
      <c r="D208" s="370"/>
      <c r="E208" s="370"/>
      <c r="F208" s="370"/>
      <c r="G208" s="295"/>
      <c r="H208" s="295"/>
      <c r="I208" s="295"/>
      <c r="J208" s="295"/>
      <c r="K208" s="295"/>
      <c r="L208" s="295"/>
      <c r="M208" s="370"/>
      <c r="N208" s="370"/>
      <c r="O208" s="370"/>
      <c r="P208" s="295"/>
      <c r="Q208" s="295"/>
      <c r="R208" s="295"/>
    </row>
    <row r="209" spans="1:18" ht="13.9" customHeight="1">
      <c r="A209" s="295"/>
      <c r="B209" s="295"/>
      <c r="C209" s="295"/>
      <c r="D209" s="370"/>
      <c r="E209" s="370"/>
      <c r="F209" s="370"/>
      <c r="G209" s="295"/>
      <c r="H209" s="295"/>
      <c r="I209" s="295"/>
      <c r="J209" s="295"/>
      <c r="K209" s="295"/>
      <c r="L209" s="295"/>
      <c r="M209" s="370"/>
      <c r="N209" s="370"/>
      <c r="O209" s="370"/>
      <c r="P209" s="295"/>
      <c r="Q209" s="295"/>
      <c r="R209" s="295"/>
    </row>
    <row r="210" spans="1:18" ht="13.9" customHeight="1">
      <c r="A210" s="295"/>
      <c r="B210" s="295"/>
      <c r="C210" s="295"/>
      <c r="D210" s="370"/>
      <c r="E210" s="370"/>
      <c r="F210" s="370"/>
      <c r="G210" s="295"/>
      <c r="H210" s="295"/>
      <c r="I210" s="295"/>
      <c r="J210" s="295"/>
      <c r="K210" s="295"/>
      <c r="L210" s="295"/>
      <c r="M210" s="370"/>
      <c r="N210" s="370"/>
      <c r="O210" s="370"/>
      <c r="P210" s="295"/>
      <c r="Q210" s="295"/>
      <c r="R210" s="295"/>
    </row>
    <row r="211" spans="1:18" ht="13.9" customHeight="1">
      <c r="A211" s="295"/>
      <c r="B211" s="295"/>
      <c r="C211" s="295"/>
      <c r="D211" s="370"/>
      <c r="E211" s="370"/>
      <c r="F211" s="370"/>
      <c r="G211" s="295"/>
      <c r="H211" s="295"/>
      <c r="I211" s="295"/>
      <c r="J211" s="295"/>
      <c r="K211" s="295"/>
      <c r="L211" s="295"/>
      <c r="M211" s="370"/>
      <c r="N211" s="370"/>
      <c r="O211" s="370"/>
      <c r="P211" s="295"/>
      <c r="Q211" s="295"/>
      <c r="R211" s="295"/>
    </row>
    <row r="212" spans="1:18" ht="13.9" customHeight="1">
      <c r="A212" s="295"/>
      <c r="B212" s="295"/>
      <c r="C212" s="295"/>
      <c r="D212" s="370"/>
      <c r="E212" s="370"/>
      <c r="F212" s="370"/>
      <c r="G212" s="295"/>
      <c r="H212" s="295"/>
      <c r="I212" s="295"/>
      <c r="J212" s="295"/>
      <c r="K212" s="295"/>
      <c r="L212" s="295"/>
      <c r="M212" s="370"/>
      <c r="N212" s="370"/>
      <c r="O212" s="370"/>
      <c r="P212" s="295"/>
      <c r="Q212" s="295"/>
      <c r="R212" s="295"/>
    </row>
    <row r="213" spans="1:18" ht="13.9" customHeight="1">
      <c r="A213" s="295"/>
      <c r="B213" s="295"/>
      <c r="C213" s="295"/>
      <c r="D213" s="370"/>
      <c r="E213" s="370"/>
      <c r="F213" s="370"/>
      <c r="G213" s="295"/>
      <c r="H213" s="295"/>
      <c r="I213" s="295"/>
      <c r="J213" s="295"/>
      <c r="K213" s="295"/>
      <c r="L213" s="295"/>
      <c r="M213" s="370"/>
      <c r="N213" s="370"/>
      <c r="O213" s="370"/>
      <c r="P213" s="295"/>
      <c r="Q213" s="295"/>
      <c r="R213" s="295"/>
    </row>
    <row r="214" spans="1:18" ht="13.9" customHeight="1">
      <c r="A214" s="295"/>
      <c r="B214" s="295"/>
      <c r="C214" s="295"/>
      <c r="D214" s="370"/>
      <c r="E214" s="370"/>
      <c r="F214" s="370"/>
      <c r="G214" s="295"/>
      <c r="H214" s="295"/>
      <c r="I214" s="295"/>
      <c r="J214" s="295"/>
      <c r="K214" s="295"/>
      <c r="L214" s="295"/>
      <c r="M214" s="370"/>
      <c r="N214" s="370"/>
      <c r="O214" s="370"/>
      <c r="P214" s="295"/>
      <c r="Q214" s="295"/>
      <c r="R214" s="295"/>
    </row>
    <row r="215" spans="1:18" ht="13.9" customHeight="1">
      <c r="A215" s="295"/>
      <c r="B215" s="295"/>
      <c r="C215" s="295"/>
      <c r="D215" s="370"/>
      <c r="E215" s="370"/>
      <c r="F215" s="370"/>
      <c r="G215" s="295"/>
      <c r="H215" s="295"/>
      <c r="I215" s="295"/>
      <c r="J215" s="295"/>
      <c r="K215" s="295"/>
      <c r="L215" s="295"/>
      <c r="M215" s="370"/>
      <c r="N215" s="370"/>
      <c r="O215" s="370"/>
      <c r="P215" s="295"/>
      <c r="Q215" s="295"/>
      <c r="R215" s="295"/>
    </row>
    <row r="216" spans="1:18" ht="13.9" customHeight="1">
      <c r="A216" s="295"/>
      <c r="B216" s="295"/>
      <c r="C216" s="295"/>
      <c r="D216" s="370"/>
      <c r="E216" s="370"/>
      <c r="F216" s="370"/>
      <c r="G216" s="295"/>
      <c r="H216" s="295"/>
      <c r="I216" s="295"/>
      <c r="J216" s="295"/>
      <c r="K216" s="295"/>
      <c r="L216" s="295"/>
      <c r="M216" s="370"/>
      <c r="N216" s="370"/>
      <c r="O216" s="370"/>
      <c r="P216" s="295"/>
      <c r="Q216" s="295"/>
      <c r="R216" s="295"/>
    </row>
    <row r="217" spans="1:18" ht="13.9" customHeight="1">
      <c r="A217" s="295"/>
      <c r="B217" s="295"/>
      <c r="C217" s="295"/>
      <c r="D217" s="370"/>
      <c r="E217" s="370"/>
      <c r="F217" s="370"/>
      <c r="G217" s="295"/>
      <c r="H217" s="295"/>
      <c r="I217" s="295"/>
      <c r="J217" s="295"/>
      <c r="K217" s="295"/>
      <c r="L217" s="295"/>
      <c r="M217" s="370"/>
      <c r="N217" s="370"/>
      <c r="O217" s="370"/>
      <c r="P217" s="295"/>
      <c r="Q217" s="295"/>
      <c r="R217" s="295"/>
    </row>
    <row r="218" spans="1:18" ht="13.9" customHeight="1">
      <c r="A218" s="295"/>
      <c r="B218" s="295"/>
      <c r="C218" s="295"/>
      <c r="D218" s="370"/>
      <c r="E218" s="370"/>
      <c r="F218" s="370"/>
      <c r="G218" s="295"/>
      <c r="H218" s="295"/>
      <c r="I218" s="295"/>
      <c r="J218" s="295"/>
      <c r="K218" s="295"/>
      <c r="L218" s="295"/>
      <c r="M218" s="370"/>
      <c r="N218" s="370"/>
      <c r="O218" s="370"/>
      <c r="P218" s="295"/>
      <c r="Q218" s="295"/>
      <c r="R218" s="295"/>
    </row>
    <row r="219" spans="1:18" ht="13.9" customHeight="1">
      <c r="A219" s="295"/>
      <c r="B219" s="295"/>
      <c r="C219" s="295"/>
      <c r="D219" s="370"/>
      <c r="E219" s="370"/>
      <c r="F219" s="370"/>
      <c r="G219" s="295"/>
      <c r="H219" s="295"/>
      <c r="I219" s="295"/>
      <c r="J219" s="295"/>
      <c r="K219" s="295"/>
      <c r="L219" s="295"/>
      <c r="M219" s="370"/>
      <c r="N219" s="370"/>
      <c r="O219" s="370"/>
      <c r="P219" s="295"/>
      <c r="Q219" s="295"/>
      <c r="R219" s="295"/>
    </row>
    <row r="220" spans="1:18" ht="13.9" customHeight="1">
      <c r="A220" s="295"/>
      <c r="B220" s="295"/>
      <c r="C220" s="295"/>
      <c r="D220" s="370"/>
      <c r="E220" s="370"/>
      <c r="F220" s="370"/>
      <c r="G220" s="295"/>
      <c r="H220" s="295"/>
      <c r="I220" s="295"/>
      <c r="J220" s="295"/>
      <c r="K220" s="295"/>
      <c r="L220" s="295"/>
      <c r="M220" s="370"/>
      <c r="N220" s="370"/>
      <c r="O220" s="370"/>
      <c r="P220" s="295"/>
      <c r="Q220" s="295"/>
      <c r="R220" s="295"/>
    </row>
    <row r="221" spans="1:18" ht="13.9" customHeight="1">
      <c r="A221" s="295"/>
      <c r="B221" s="295"/>
      <c r="C221" s="295"/>
      <c r="D221" s="370"/>
      <c r="E221" s="370"/>
      <c r="F221" s="370"/>
      <c r="G221" s="295"/>
      <c r="H221" s="295"/>
      <c r="I221" s="295"/>
      <c r="J221" s="295"/>
      <c r="K221" s="295"/>
      <c r="L221" s="295"/>
      <c r="M221" s="370"/>
      <c r="N221" s="370"/>
      <c r="O221" s="370"/>
      <c r="P221" s="295"/>
      <c r="Q221" s="295"/>
      <c r="R221" s="295"/>
    </row>
    <row r="222" spans="1:18" ht="13.9" customHeight="1">
      <c r="A222" s="295"/>
      <c r="B222" s="295"/>
      <c r="C222" s="295"/>
      <c r="D222" s="370"/>
      <c r="E222" s="370"/>
      <c r="F222" s="370"/>
      <c r="G222" s="295"/>
      <c r="H222" s="295"/>
      <c r="I222" s="295"/>
      <c r="J222" s="295"/>
      <c r="K222" s="295"/>
      <c r="L222" s="295"/>
      <c r="M222" s="370"/>
      <c r="N222" s="370"/>
      <c r="O222" s="370"/>
      <c r="P222" s="295"/>
      <c r="Q222" s="295"/>
      <c r="R222" s="295"/>
    </row>
    <row r="223" spans="1:18" ht="13.9" customHeight="1">
      <c r="A223" s="295"/>
      <c r="B223" s="295"/>
      <c r="C223" s="295"/>
      <c r="D223" s="370"/>
      <c r="E223" s="370"/>
      <c r="F223" s="370"/>
      <c r="G223" s="295"/>
      <c r="H223" s="295"/>
      <c r="I223" s="295"/>
      <c r="J223" s="295"/>
      <c r="K223" s="295"/>
      <c r="L223" s="295"/>
      <c r="M223" s="370"/>
      <c r="N223" s="370"/>
      <c r="O223" s="370"/>
      <c r="P223" s="295"/>
      <c r="Q223" s="295"/>
      <c r="R223" s="295"/>
    </row>
    <row r="224" spans="1:18" ht="13.9" customHeight="1">
      <c r="A224" s="295"/>
      <c r="B224" s="295"/>
      <c r="C224" s="295"/>
      <c r="D224" s="370"/>
      <c r="E224" s="370"/>
      <c r="F224" s="370"/>
      <c r="G224" s="295"/>
      <c r="H224" s="295"/>
      <c r="I224" s="295"/>
      <c r="J224" s="295"/>
      <c r="K224" s="295"/>
      <c r="L224" s="295"/>
      <c r="M224" s="370"/>
      <c r="N224" s="370"/>
      <c r="O224" s="370"/>
      <c r="P224" s="295"/>
      <c r="Q224" s="295"/>
      <c r="R224" s="295"/>
    </row>
    <row r="225" spans="1:18" ht="13.9" customHeight="1">
      <c r="A225" s="295"/>
      <c r="B225" s="295"/>
      <c r="C225" s="295"/>
      <c r="D225" s="370"/>
      <c r="E225" s="370"/>
      <c r="F225" s="370"/>
      <c r="G225" s="295"/>
      <c r="H225" s="295"/>
      <c r="I225" s="295"/>
      <c r="J225" s="295"/>
      <c r="K225" s="295"/>
      <c r="L225" s="295"/>
      <c r="M225" s="370"/>
      <c r="N225" s="370"/>
      <c r="O225" s="370"/>
      <c r="P225" s="295"/>
      <c r="Q225" s="295"/>
      <c r="R225" s="295"/>
    </row>
    <row r="226" spans="1:18" ht="13.9" customHeight="1">
      <c r="A226" s="295"/>
      <c r="B226" s="295"/>
      <c r="C226" s="295"/>
      <c r="D226" s="370"/>
      <c r="E226" s="370"/>
      <c r="F226" s="370"/>
      <c r="G226" s="295"/>
      <c r="H226" s="295"/>
      <c r="I226" s="295"/>
      <c r="J226" s="295"/>
      <c r="K226" s="295"/>
      <c r="L226" s="295"/>
      <c r="M226" s="370"/>
      <c r="N226" s="370"/>
      <c r="O226" s="370"/>
      <c r="P226" s="295"/>
      <c r="Q226" s="295"/>
      <c r="R226" s="295"/>
    </row>
    <row r="227" spans="1:18" ht="13.9" customHeight="1">
      <c r="A227" s="295"/>
      <c r="B227" s="295"/>
      <c r="C227" s="295"/>
      <c r="D227" s="370"/>
      <c r="E227" s="370"/>
      <c r="F227" s="370"/>
      <c r="G227" s="295"/>
      <c r="H227" s="295"/>
      <c r="I227" s="295"/>
      <c r="J227" s="295"/>
      <c r="K227" s="295"/>
      <c r="L227" s="295"/>
      <c r="M227" s="370"/>
      <c r="N227" s="370"/>
      <c r="O227" s="370"/>
      <c r="P227" s="295"/>
      <c r="Q227" s="295"/>
      <c r="R227" s="295"/>
    </row>
    <row r="228" spans="1:18" ht="13.9" customHeight="1">
      <c r="A228" s="295"/>
      <c r="B228" s="295"/>
      <c r="C228" s="295"/>
      <c r="D228" s="370"/>
      <c r="E228" s="370"/>
      <c r="F228" s="370"/>
      <c r="G228" s="295"/>
      <c r="H228" s="295"/>
      <c r="I228" s="295"/>
      <c r="J228" s="295"/>
      <c r="K228" s="295"/>
      <c r="L228" s="295"/>
      <c r="M228" s="370"/>
      <c r="N228" s="370"/>
      <c r="O228" s="370"/>
      <c r="P228" s="295"/>
      <c r="Q228" s="295"/>
      <c r="R228" s="295"/>
    </row>
    <row r="229" spans="1:18" ht="13.9" customHeight="1">
      <c r="A229" s="295"/>
      <c r="B229" s="295"/>
      <c r="C229" s="295"/>
      <c r="D229" s="370"/>
      <c r="E229" s="370"/>
      <c r="F229" s="370"/>
      <c r="G229" s="295"/>
      <c r="H229" s="295"/>
      <c r="I229" s="295"/>
      <c r="J229" s="295"/>
      <c r="K229" s="295"/>
      <c r="L229" s="295"/>
      <c r="M229" s="370"/>
      <c r="N229" s="370"/>
      <c r="O229" s="370"/>
      <c r="P229" s="295"/>
      <c r="Q229" s="295"/>
      <c r="R229" s="295"/>
    </row>
    <row r="230" spans="1:18" ht="13.9" customHeight="1">
      <c r="A230" s="295"/>
      <c r="B230" s="295"/>
      <c r="C230" s="295"/>
      <c r="D230" s="370"/>
      <c r="E230" s="370"/>
      <c r="F230" s="370"/>
      <c r="G230" s="295"/>
      <c r="H230" s="295"/>
      <c r="I230" s="295"/>
      <c r="J230" s="295"/>
      <c r="K230" s="295"/>
      <c r="L230" s="295"/>
      <c r="M230" s="370"/>
      <c r="N230" s="370"/>
      <c r="O230" s="370"/>
      <c r="P230" s="295"/>
      <c r="Q230" s="295"/>
      <c r="R230" s="295"/>
    </row>
    <row r="231" spans="1:18" ht="13.9" customHeight="1">
      <c r="A231" s="295"/>
      <c r="B231" s="295"/>
      <c r="C231" s="295"/>
      <c r="D231" s="370"/>
      <c r="E231" s="370"/>
      <c r="F231" s="370"/>
      <c r="G231" s="295"/>
      <c r="H231" s="295"/>
      <c r="I231" s="295"/>
      <c r="J231" s="295"/>
      <c r="K231" s="295"/>
      <c r="L231" s="295"/>
      <c r="M231" s="370"/>
      <c r="N231" s="370"/>
      <c r="O231" s="370"/>
      <c r="P231" s="295"/>
      <c r="Q231" s="295"/>
      <c r="R231" s="295"/>
    </row>
    <row r="232" spans="1:18" ht="13.9" customHeight="1">
      <c r="A232" s="295"/>
      <c r="B232" s="295"/>
      <c r="C232" s="295"/>
      <c r="D232" s="370"/>
      <c r="E232" s="370"/>
      <c r="F232" s="370"/>
      <c r="G232" s="295"/>
      <c r="H232" s="295"/>
      <c r="I232" s="295"/>
      <c r="J232" s="295"/>
      <c r="K232" s="295"/>
      <c r="L232" s="295"/>
      <c r="M232" s="370"/>
      <c r="N232" s="370"/>
      <c r="O232" s="370"/>
      <c r="P232" s="295"/>
      <c r="Q232" s="295"/>
      <c r="R232" s="295"/>
    </row>
    <row r="233" spans="1:18" ht="13.9" customHeight="1">
      <c r="A233" s="295"/>
      <c r="B233" s="295"/>
      <c r="C233" s="295"/>
      <c r="D233" s="370"/>
      <c r="E233" s="370"/>
      <c r="F233" s="370"/>
      <c r="G233" s="295"/>
      <c r="H233" s="295"/>
      <c r="I233" s="295"/>
      <c r="J233" s="295"/>
      <c r="K233" s="295"/>
      <c r="L233" s="295"/>
      <c r="M233" s="370"/>
      <c r="N233" s="370"/>
      <c r="O233" s="370"/>
      <c r="P233" s="295"/>
      <c r="Q233" s="295"/>
      <c r="R233" s="295"/>
    </row>
    <row r="234" spans="1:18" ht="13.9" customHeight="1">
      <c r="A234" s="295"/>
      <c r="B234" s="295"/>
      <c r="C234" s="295"/>
      <c r="D234" s="370"/>
      <c r="E234" s="370"/>
      <c r="F234" s="370"/>
      <c r="G234" s="295"/>
      <c r="H234" s="295"/>
      <c r="I234" s="295"/>
      <c r="J234" s="295"/>
      <c r="K234" s="295"/>
      <c r="L234" s="295"/>
      <c r="M234" s="370"/>
      <c r="N234" s="370"/>
      <c r="O234" s="370"/>
      <c r="P234" s="295"/>
      <c r="Q234" s="295"/>
      <c r="R234" s="295"/>
    </row>
    <row r="235" spans="1:18" ht="13.9" customHeight="1">
      <c r="A235" s="295"/>
      <c r="B235" s="295"/>
      <c r="C235" s="295"/>
      <c r="D235" s="370"/>
      <c r="E235" s="370"/>
      <c r="F235" s="370"/>
      <c r="G235" s="295"/>
      <c r="H235" s="295"/>
      <c r="I235" s="295"/>
      <c r="J235" s="295"/>
      <c r="K235" s="295"/>
      <c r="L235" s="295"/>
      <c r="M235" s="370"/>
      <c r="N235" s="370"/>
      <c r="O235" s="370"/>
      <c r="P235" s="295"/>
      <c r="Q235" s="295"/>
      <c r="R235" s="295"/>
    </row>
    <row r="236" spans="1:18" ht="13.9" customHeight="1">
      <c r="A236" s="295"/>
      <c r="B236" s="295"/>
      <c r="C236" s="295"/>
      <c r="D236" s="370"/>
      <c r="E236" s="370"/>
      <c r="F236" s="370"/>
      <c r="G236" s="295"/>
      <c r="H236" s="295"/>
      <c r="I236" s="295"/>
      <c r="J236" s="295"/>
      <c r="K236" s="295"/>
      <c r="L236" s="295"/>
      <c r="M236" s="370"/>
      <c r="N236" s="370"/>
      <c r="O236" s="370"/>
      <c r="P236" s="295"/>
      <c r="Q236" s="295"/>
      <c r="R236" s="295"/>
    </row>
    <row r="237" spans="1:18" ht="13.9" customHeight="1">
      <c r="A237" s="295"/>
      <c r="B237" s="295"/>
      <c r="C237" s="295"/>
      <c r="D237" s="370"/>
      <c r="E237" s="370"/>
      <c r="F237" s="370"/>
      <c r="G237" s="295"/>
      <c r="H237" s="295"/>
      <c r="I237" s="295"/>
      <c r="J237" s="295"/>
      <c r="K237" s="295"/>
      <c r="L237" s="295"/>
      <c r="M237" s="370"/>
      <c r="N237" s="370"/>
      <c r="O237" s="370"/>
      <c r="P237" s="295"/>
      <c r="Q237" s="295"/>
      <c r="R237" s="295"/>
    </row>
    <row r="238" spans="1:18" ht="13.9" customHeight="1">
      <c r="A238" s="295"/>
      <c r="B238" s="295"/>
      <c r="C238" s="295"/>
      <c r="D238" s="370"/>
      <c r="E238" s="370"/>
      <c r="F238" s="370"/>
      <c r="G238" s="295"/>
      <c r="H238" s="295"/>
      <c r="I238" s="295"/>
      <c r="J238" s="295"/>
      <c r="K238" s="295"/>
      <c r="L238" s="295"/>
      <c r="M238" s="370"/>
      <c r="N238" s="370"/>
      <c r="O238" s="370"/>
      <c r="P238" s="295"/>
      <c r="Q238" s="295"/>
      <c r="R238" s="295"/>
    </row>
    <row r="239" spans="1:18" ht="13.9" customHeight="1">
      <c r="A239" s="295"/>
      <c r="B239" s="295"/>
      <c r="C239" s="295"/>
      <c r="D239" s="370"/>
      <c r="E239" s="370"/>
      <c r="F239" s="370"/>
      <c r="G239" s="295"/>
      <c r="H239" s="295"/>
      <c r="I239" s="295"/>
      <c r="J239" s="295"/>
      <c r="K239" s="295"/>
      <c r="L239" s="295"/>
      <c r="M239" s="370"/>
      <c r="N239" s="370"/>
      <c r="O239" s="370"/>
      <c r="P239" s="295"/>
      <c r="Q239" s="295"/>
      <c r="R239" s="295"/>
    </row>
    <row r="240" spans="1:18" ht="13.9" customHeight="1">
      <c r="A240" s="295"/>
      <c r="B240" s="295"/>
      <c r="C240" s="295"/>
      <c r="D240" s="370"/>
      <c r="E240" s="370"/>
      <c r="F240" s="370"/>
      <c r="G240" s="295"/>
      <c r="H240" s="295"/>
      <c r="I240" s="295"/>
      <c r="J240" s="295"/>
      <c r="K240" s="295"/>
      <c r="L240" s="295"/>
      <c r="M240" s="370"/>
      <c r="N240" s="370"/>
      <c r="O240" s="370"/>
      <c r="P240" s="295"/>
      <c r="Q240" s="295"/>
      <c r="R240" s="295"/>
    </row>
    <row r="241" spans="1:18" ht="13.9" customHeight="1">
      <c r="A241" s="295"/>
      <c r="B241" s="295"/>
      <c r="C241" s="295"/>
      <c r="D241" s="370"/>
      <c r="E241" s="370"/>
      <c r="F241" s="370"/>
      <c r="G241" s="295"/>
      <c r="H241" s="295"/>
      <c r="I241" s="295"/>
      <c r="J241" s="295"/>
      <c r="K241" s="295"/>
      <c r="L241" s="295"/>
      <c r="M241" s="370"/>
      <c r="N241" s="370"/>
      <c r="O241" s="370"/>
      <c r="P241" s="295"/>
      <c r="Q241" s="295"/>
      <c r="R241" s="295"/>
    </row>
    <row r="242" spans="1:18" ht="13.9" customHeight="1">
      <c r="A242" s="295"/>
      <c r="B242" s="295"/>
      <c r="C242" s="295"/>
      <c r="D242" s="370"/>
      <c r="E242" s="370"/>
      <c r="F242" s="370"/>
      <c r="G242" s="295"/>
      <c r="H242" s="295"/>
      <c r="I242" s="295"/>
      <c r="J242" s="295"/>
      <c r="K242" s="295"/>
      <c r="L242" s="295"/>
      <c r="M242" s="370"/>
      <c r="N242" s="370"/>
      <c r="O242" s="370"/>
      <c r="P242" s="295"/>
      <c r="Q242" s="295"/>
      <c r="R242" s="295"/>
    </row>
    <row r="243" spans="1:18" ht="13.9" customHeight="1">
      <c r="A243" s="295"/>
      <c r="B243" s="295"/>
      <c r="C243" s="295"/>
      <c r="D243" s="370"/>
      <c r="E243" s="370"/>
      <c r="F243" s="370"/>
      <c r="G243" s="295"/>
      <c r="H243" s="295"/>
      <c r="I243" s="295"/>
      <c r="J243" s="295"/>
      <c r="K243" s="295"/>
      <c r="L243" s="295"/>
      <c r="M243" s="370"/>
      <c r="N243" s="370"/>
      <c r="O243" s="370"/>
      <c r="P243" s="295"/>
      <c r="Q243" s="295"/>
      <c r="R243" s="295"/>
    </row>
    <row r="244" spans="1:18" ht="13.9" customHeight="1">
      <c r="A244" s="295"/>
      <c r="B244" s="295"/>
      <c r="C244" s="295"/>
      <c r="D244" s="370"/>
      <c r="E244" s="370"/>
      <c r="F244" s="370"/>
      <c r="G244" s="295"/>
      <c r="H244" s="295"/>
      <c r="I244" s="295"/>
      <c r="J244" s="295"/>
      <c r="K244" s="295"/>
      <c r="L244" s="295"/>
      <c r="M244" s="370"/>
      <c r="N244" s="370"/>
      <c r="O244" s="370"/>
      <c r="P244" s="295"/>
      <c r="Q244" s="295"/>
      <c r="R244" s="295"/>
    </row>
    <row r="245" spans="1:18" ht="13.9" customHeight="1">
      <c r="A245" s="295"/>
      <c r="B245" s="295"/>
      <c r="C245" s="295"/>
      <c r="D245" s="370"/>
      <c r="E245" s="370"/>
      <c r="F245" s="370"/>
      <c r="G245" s="295"/>
      <c r="H245" s="295"/>
      <c r="I245" s="295"/>
      <c r="J245" s="295"/>
      <c r="K245" s="295"/>
      <c r="L245" s="295"/>
      <c r="M245" s="370"/>
      <c r="N245" s="370"/>
      <c r="O245" s="370"/>
      <c r="P245" s="295"/>
      <c r="Q245" s="295"/>
      <c r="R245" s="295"/>
    </row>
    <row r="246" spans="1:18" ht="13.9" customHeight="1">
      <c r="A246" s="295"/>
      <c r="B246" s="295"/>
      <c r="C246" s="295"/>
      <c r="D246" s="370"/>
      <c r="E246" s="370"/>
      <c r="F246" s="370"/>
      <c r="G246" s="295"/>
      <c r="H246" s="295"/>
      <c r="I246" s="295"/>
      <c r="J246" s="295"/>
      <c r="K246" s="295"/>
      <c r="L246" s="295"/>
      <c r="M246" s="370"/>
      <c r="N246" s="370"/>
      <c r="O246" s="370"/>
      <c r="P246" s="295"/>
      <c r="Q246" s="295"/>
      <c r="R246" s="295"/>
    </row>
    <row r="247" spans="1:18" ht="13.9" customHeight="1">
      <c r="A247" s="295"/>
      <c r="B247" s="295"/>
      <c r="C247" s="295"/>
      <c r="D247" s="370"/>
      <c r="E247" s="370"/>
      <c r="F247" s="370"/>
      <c r="G247" s="295"/>
      <c r="H247" s="295"/>
      <c r="I247" s="295"/>
      <c r="J247" s="295"/>
      <c r="K247" s="295"/>
      <c r="L247" s="295"/>
      <c r="M247" s="370"/>
      <c r="N247" s="370"/>
      <c r="O247" s="370"/>
      <c r="P247" s="295"/>
      <c r="Q247" s="295"/>
      <c r="R247" s="295"/>
    </row>
    <row r="248" spans="1:18" ht="13.9" customHeight="1">
      <c r="A248" s="295"/>
      <c r="B248" s="295"/>
      <c r="C248" s="295"/>
      <c r="D248" s="370"/>
      <c r="E248" s="370"/>
      <c r="F248" s="370"/>
      <c r="G248" s="295"/>
      <c r="H248" s="295"/>
      <c r="I248" s="295"/>
      <c r="J248" s="295"/>
      <c r="K248" s="295"/>
      <c r="L248" s="295"/>
      <c r="M248" s="370"/>
      <c r="N248" s="370"/>
      <c r="O248" s="370"/>
      <c r="P248" s="295"/>
      <c r="Q248" s="295"/>
      <c r="R248" s="295"/>
    </row>
    <row r="249" spans="1:18" ht="13.9" customHeight="1">
      <c r="A249" s="295"/>
      <c r="B249" s="295"/>
      <c r="C249" s="295"/>
      <c r="D249" s="370"/>
      <c r="E249" s="370"/>
      <c r="F249" s="370"/>
      <c r="G249" s="295"/>
      <c r="H249" s="295"/>
      <c r="I249" s="295"/>
      <c r="J249" s="295"/>
      <c r="K249" s="295"/>
      <c r="L249" s="295"/>
      <c r="M249" s="370"/>
      <c r="N249" s="370"/>
      <c r="O249" s="370"/>
      <c r="P249" s="295"/>
      <c r="Q249" s="295"/>
      <c r="R249" s="295"/>
    </row>
    <row r="250" spans="1:18" ht="13.9" customHeight="1">
      <c r="A250" s="295"/>
      <c r="B250" s="295"/>
      <c r="C250" s="295"/>
      <c r="D250" s="370"/>
      <c r="E250" s="370"/>
      <c r="F250" s="370"/>
      <c r="G250" s="295"/>
      <c r="H250" s="295"/>
      <c r="I250" s="295"/>
      <c r="J250" s="295"/>
      <c r="K250" s="295"/>
      <c r="L250" s="295"/>
      <c r="M250" s="370"/>
      <c r="N250" s="370"/>
      <c r="O250" s="370"/>
      <c r="P250" s="295"/>
      <c r="Q250" s="295"/>
      <c r="R250" s="295"/>
    </row>
    <row r="251" spans="1:18" ht="13.9" customHeight="1">
      <c r="A251" s="295"/>
      <c r="B251" s="295"/>
      <c r="C251" s="295"/>
      <c r="D251" s="370"/>
      <c r="E251" s="370"/>
      <c r="F251" s="370"/>
      <c r="G251" s="295"/>
      <c r="H251" s="295"/>
      <c r="I251" s="295"/>
      <c r="J251" s="295"/>
      <c r="K251" s="295"/>
      <c r="L251" s="295"/>
      <c r="M251" s="370"/>
      <c r="N251" s="370"/>
      <c r="O251" s="370"/>
      <c r="P251" s="295"/>
      <c r="Q251" s="295"/>
      <c r="R251" s="295"/>
    </row>
  </sheetData>
  <mergeCells count="6">
    <mergeCell ref="E2:H4"/>
    <mergeCell ref="N2:Q4"/>
    <mergeCell ref="E6:H6"/>
    <mergeCell ref="N6:Q6"/>
    <mergeCell ref="G8:H8"/>
    <mergeCell ref="P8:Q8"/>
  </mergeCells>
  <pageMargins left="0.51181100000000002" right="0.51181100000000002" top="0.78740200000000005" bottom="0.78740200000000005" header="0.31496099999999999" footer="0.31496099999999999"/>
  <pageSetup orientation="portrait"/>
  <headerFooter>
    <oddFooter>&amp;R&amp;"Calibri,Regular"&amp;11&amp;K000000&amp;8&amp;P/&amp;N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1"/>
  <sheetViews>
    <sheetView showGridLines="0" tabSelected="1" zoomScale="70" zoomScaleNormal="70" workbookViewId="0">
      <selection activeCell="N6" sqref="N6:Q6"/>
    </sheetView>
  </sheetViews>
  <sheetFormatPr defaultColWidth="11.42578125" defaultRowHeight="13.15" customHeight="1"/>
  <cols>
    <col min="1" max="1" width="11.42578125" style="371" customWidth="1"/>
    <col min="2" max="2" width="1.42578125" style="371" customWidth="1"/>
    <col min="3" max="3" width="12.42578125" style="371" customWidth="1"/>
    <col min="4" max="4" width="40.42578125" style="371" customWidth="1"/>
    <col min="5" max="5" width="26.42578125" style="371" customWidth="1"/>
    <col min="6" max="6" width="23.28515625" style="371" customWidth="1"/>
    <col min="7" max="7" width="11.42578125" style="371" customWidth="1"/>
    <col min="8" max="8" width="14.28515625" style="371" customWidth="1"/>
    <col min="9" max="9" width="1.42578125" style="371" customWidth="1"/>
    <col min="10" max="10" width="11.42578125" style="371" customWidth="1"/>
    <col min="11" max="11" width="1.42578125" style="371" customWidth="1"/>
    <col min="12" max="12" width="12.42578125" style="371" customWidth="1"/>
    <col min="13" max="13" width="40.140625" style="371" customWidth="1"/>
    <col min="14" max="14" width="26.42578125" style="371" customWidth="1"/>
    <col min="15" max="15" width="25" style="371" customWidth="1"/>
    <col min="16" max="16" width="10.42578125" style="371" customWidth="1"/>
    <col min="17" max="17" width="15.28515625" style="371" customWidth="1"/>
    <col min="18" max="18" width="1.42578125" style="371" customWidth="1"/>
    <col min="19" max="19" width="11.42578125" style="371" customWidth="1"/>
    <col min="20" max="24" width="11.42578125" style="371"/>
    <col min="25" max="25" width="27.5703125" style="371" customWidth="1"/>
    <col min="26" max="16384" width="11.42578125" style="371"/>
  </cols>
  <sheetData>
    <row r="1" spans="1:21" ht="7.9" customHeight="1">
      <c r="A1" s="295"/>
      <c r="B1" s="295"/>
      <c r="C1" s="296"/>
      <c r="D1" s="296"/>
      <c r="E1" s="296"/>
      <c r="F1" s="296"/>
      <c r="G1" s="296"/>
      <c r="H1" s="296"/>
      <c r="I1" s="295"/>
      <c r="J1" s="295"/>
      <c r="K1" s="295"/>
      <c r="L1" s="296"/>
      <c r="M1" s="296"/>
      <c r="N1" s="296"/>
      <c r="O1" s="296"/>
      <c r="P1" s="296"/>
      <c r="Q1" s="296"/>
      <c r="R1" s="295"/>
    </row>
    <row r="2" spans="1:21" ht="15" customHeight="1">
      <c r="A2" s="295"/>
      <c r="B2" s="297"/>
      <c r="C2" s="298"/>
      <c r="D2" s="299"/>
      <c r="E2" s="404" t="s">
        <v>76</v>
      </c>
      <c r="F2" s="405"/>
      <c r="G2" s="405"/>
      <c r="H2" s="406"/>
      <c r="I2" s="300"/>
      <c r="J2" s="295"/>
      <c r="K2" s="297"/>
      <c r="L2" s="301"/>
      <c r="M2" s="299"/>
      <c r="N2" s="404" t="s">
        <v>77</v>
      </c>
      <c r="O2" s="405"/>
      <c r="P2" s="405"/>
      <c r="Q2" s="406"/>
      <c r="R2" s="300"/>
    </row>
    <row r="3" spans="1:21" ht="15" customHeight="1">
      <c r="A3" s="295"/>
      <c r="B3" s="297"/>
      <c r="C3" s="302"/>
      <c r="D3" s="303"/>
      <c r="E3" s="407"/>
      <c r="F3" s="408"/>
      <c r="G3" s="408"/>
      <c r="H3" s="409"/>
      <c r="I3" s="300"/>
      <c r="J3" s="295"/>
      <c r="K3" s="297"/>
      <c r="L3" s="302"/>
      <c r="M3" s="303" t="s">
        <v>159</v>
      </c>
      <c r="N3" s="407"/>
      <c r="O3" s="408"/>
      <c r="P3" s="408"/>
      <c r="Q3" s="409"/>
      <c r="R3" s="300"/>
    </row>
    <row r="4" spans="1:21" ht="13.9" customHeight="1">
      <c r="A4" s="295"/>
      <c r="B4" s="297"/>
      <c r="C4" s="304"/>
      <c r="D4" s="305"/>
      <c r="E4" s="410"/>
      <c r="F4" s="411"/>
      <c r="G4" s="411"/>
      <c r="H4" s="412"/>
      <c r="I4" s="306"/>
      <c r="J4" s="295"/>
      <c r="K4" s="297"/>
      <c r="L4" s="304"/>
      <c r="M4" s="305"/>
      <c r="N4" s="410"/>
      <c r="O4" s="411"/>
      <c r="P4" s="411"/>
      <c r="Q4" s="412"/>
      <c r="R4" s="306"/>
    </row>
    <row r="5" spans="1:21" ht="23.25" customHeight="1">
      <c r="A5" s="295"/>
      <c r="B5" s="297"/>
      <c r="C5" s="304"/>
      <c r="D5" s="305"/>
      <c r="E5" s="422" t="s">
        <v>164</v>
      </c>
      <c r="F5" s="423"/>
      <c r="G5" s="309"/>
      <c r="H5" s="310" t="s">
        <v>156</v>
      </c>
      <c r="I5" s="306"/>
      <c r="J5" s="295"/>
      <c r="K5" s="297"/>
      <c r="L5" s="304"/>
      <c r="M5" s="305"/>
      <c r="N5" s="422" t="str">
        <f>E5</f>
        <v>COM DESONERAÇÃO - DF</v>
      </c>
      <c r="O5" s="423"/>
      <c r="P5" s="309"/>
      <c r="Q5" s="310" t="s">
        <v>156</v>
      </c>
      <c r="R5" s="306"/>
    </row>
    <row r="6" spans="1:21" ht="39" customHeight="1">
      <c r="A6" s="295"/>
      <c r="B6" s="297"/>
      <c r="C6" s="311" t="s">
        <v>6</v>
      </c>
      <c r="D6" s="305"/>
      <c r="E6" s="413" t="s">
        <v>162</v>
      </c>
      <c r="F6" s="414"/>
      <c r="G6" s="414"/>
      <c r="H6" s="415"/>
      <c r="I6" s="306"/>
      <c r="J6" s="295"/>
      <c r="K6" s="297"/>
      <c r="L6" s="311" t="s">
        <v>6</v>
      </c>
      <c r="M6" s="305"/>
      <c r="N6" s="413" t="s">
        <v>162</v>
      </c>
      <c r="O6" s="414"/>
      <c r="P6" s="414"/>
      <c r="Q6" s="415"/>
      <c r="R6" s="306"/>
    </row>
    <row r="7" spans="1:21" ht="20.25" customHeight="1">
      <c r="A7" s="295"/>
      <c r="B7" s="297"/>
      <c r="C7" s="312" t="s">
        <v>153</v>
      </c>
      <c r="D7" s="305"/>
      <c r="E7" s="313" t="s">
        <v>163</v>
      </c>
      <c r="F7" s="314"/>
      <c r="G7" s="420" t="s">
        <v>79</v>
      </c>
      <c r="H7" s="421"/>
      <c r="I7" s="306"/>
      <c r="J7" s="295"/>
      <c r="K7" s="297"/>
      <c r="L7" s="312" t="s">
        <v>153</v>
      </c>
      <c r="M7" s="305"/>
      <c r="N7" s="313" t="str">
        <f>E7</f>
        <v>Data: agosto de 2025</v>
      </c>
      <c r="O7" s="314"/>
      <c r="P7" s="424" t="s">
        <v>79</v>
      </c>
      <c r="Q7" s="425"/>
      <c r="R7" s="306"/>
    </row>
    <row r="8" spans="1:21" ht="20.25" customHeight="1">
      <c r="A8" s="295"/>
      <c r="B8" s="297"/>
      <c r="C8" s="317" t="s">
        <v>154</v>
      </c>
      <c r="D8" s="318"/>
      <c r="E8" s="319" t="s">
        <v>80</v>
      </c>
      <c r="F8" s="320"/>
      <c r="G8" s="416" t="str">
        <f>'BDI SERVIÇOS não deso REFERÊNCI'!P5</f>
        <v>296.574 / 2021</v>
      </c>
      <c r="H8" s="417"/>
      <c r="I8" s="321"/>
      <c r="J8" s="295"/>
      <c r="K8" s="297"/>
      <c r="L8" s="317" t="s">
        <v>154</v>
      </c>
      <c r="M8" s="318"/>
      <c r="N8" s="319" t="str">
        <f>E8</f>
        <v>Local: Câmara dos Deputados</v>
      </c>
      <c r="O8" s="320"/>
      <c r="P8" s="418" t="str">
        <f>G8</f>
        <v>296.574 / 2021</v>
      </c>
      <c r="Q8" s="419"/>
      <c r="R8" s="321"/>
    </row>
    <row r="9" spans="1:21" ht="13.9" customHeight="1">
      <c r="A9" s="295"/>
      <c r="B9" s="297"/>
      <c r="C9" s="322" t="s">
        <v>82</v>
      </c>
      <c r="D9" s="323"/>
      <c r="E9" s="324"/>
      <c r="F9" s="325"/>
      <c r="G9" s="326"/>
      <c r="H9" s="325"/>
      <c r="I9" s="327"/>
      <c r="J9" s="295"/>
      <c r="K9" s="297"/>
      <c r="L9" s="322" t="s">
        <v>82</v>
      </c>
      <c r="M9" s="323"/>
      <c r="N9" s="324"/>
      <c r="O9" s="325"/>
      <c r="P9" s="326"/>
      <c r="Q9" s="325"/>
      <c r="R9" s="327"/>
    </row>
    <row r="10" spans="1:21" ht="13.15" customHeight="1">
      <c r="A10" s="295"/>
      <c r="B10" s="297"/>
      <c r="C10" s="328" t="s">
        <v>83</v>
      </c>
      <c r="D10" s="329" t="s">
        <v>84</v>
      </c>
      <c r="E10" s="330"/>
      <c r="F10" s="331"/>
      <c r="G10" s="332">
        <f>ROUND(SUM(G12:G30),2)</f>
        <v>22.8</v>
      </c>
      <c r="H10" s="333" t="s">
        <v>16</v>
      </c>
      <c r="I10" s="327"/>
      <c r="J10" s="295"/>
      <c r="K10" s="297"/>
      <c r="L10" s="328" t="s">
        <v>83</v>
      </c>
      <c r="M10" s="329" t="s">
        <v>84</v>
      </c>
      <c r="N10" s="330"/>
      <c r="O10" s="331"/>
      <c r="P10" s="332">
        <f>ROUND(SUM(P12:P30),2)</f>
        <v>22.8</v>
      </c>
      <c r="Q10" s="333" t="s">
        <v>16</v>
      </c>
      <c r="R10" s="327"/>
    </row>
    <row r="11" spans="1:21" ht="13.15" customHeight="1">
      <c r="A11" s="295"/>
      <c r="B11" s="297"/>
      <c r="C11" s="334"/>
      <c r="D11" s="335"/>
      <c r="E11" s="336"/>
      <c r="F11" s="337"/>
      <c r="G11" s="338"/>
      <c r="H11" s="337"/>
      <c r="I11" s="327"/>
      <c r="J11" s="295"/>
      <c r="K11" s="297"/>
      <c r="L11" s="334"/>
      <c r="M11" s="335"/>
      <c r="N11" s="336"/>
      <c r="O11" s="337"/>
      <c r="P11" s="338"/>
      <c r="Q11" s="337"/>
      <c r="R11" s="327"/>
    </row>
    <row r="12" spans="1:21" ht="13.15" customHeight="1">
      <c r="A12" s="295"/>
      <c r="B12" s="297"/>
      <c r="C12" s="339" t="s">
        <v>85</v>
      </c>
      <c r="D12" s="340" t="s">
        <v>86</v>
      </c>
      <c r="E12" s="324"/>
      <c r="F12" s="325"/>
      <c r="G12" s="326">
        <v>5</v>
      </c>
      <c r="H12" s="341" t="s">
        <v>16</v>
      </c>
      <c r="I12" s="327"/>
      <c r="J12" s="295"/>
      <c r="K12" s="297"/>
      <c r="L12" s="339" t="s">
        <v>85</v>
      </c>
      <c r="M12" s="340" t="s">
        <v>86</v>
      </c>
      <c r="N12" s="324"/>
      <c r="O12" s="325"/>
      <c r="P12" s="326">
        <v>5</v>
      </c>
      <c r="Q12" s="341" t="s">
        <v>16</v>
      </c>
      <c r="R12" s="327"/>
    </row>
    <row r="13" spans="1:21" ht="13.15" customHeight="1">
      <c r="A13" s="295"/>
      <c r="B13" s="297"/>
      <c r="C13" s="334"/>
      <c r="D13" s="335"/>
      <c r="E13" s="336"/>
      <c r="F13" s="337"/>
      <c r="G13" s="338"/>
      <c r="H13" s="337"/>
      <c r="I13" s="327"/>
      <c r="J13" s="295"/>
      <c r="K13" s="297"/>
      <c r="L13" s="334"/>
      <c r="M13" s="335"/>
      <c r="N13" s="336"/>
      <c r="O13" s="337"/>
      <c r="P13" s="338"/>
      <c r="Q13" s="337"/>
      <c r="R13" s="327"/>
    </row>
    <row r="14" spans="1:21" ht="13.15" customHeight="1">
      <c r="A14" s="295"/>
      <c r="B14" s="297"/>
      <c r="C14" s="339" t="s">
        <v>87</v>
      </c>
      <c r="D14" s="340" t="s">
        <v>88</v>
      </c>
      <c r="E14" s="324"/>
      <c r="F14" s="325"/>
      <c r="G14" s="326">
        <v>1.5</v>
      </c>
      <c r="H14" s="341" t="s">
        <v>16</v>
      </c>
      <c r="I14" s="327"/>
      <c r="J14" s="295"/>
      <c r="K14" s="297"/>
      <c r="L14" s="339" t="s">
        <v>87</v>
      </c>
      <c r="M14" s="340" t="s">
        <v>88</v>
      </c>
      <c r="N14" s="324"/>
      <c r="O14" s="325"/>
      <c r="P14" s="326">
        <v>1.5</v>
      </c>
      <c r="Q14" s="341" t="s">
        <v>16</v>
      </c>
      <c r="R14" s="327"/>
      <c r="U14" s="371">
        <v>15</v>
      </c>
    </row>
    <row r="15" spans="1:21" ht="13.15" customHeight="1">
      <c r="A15" s="295"/>
      <c r="B15" s="297"/>
      <c r="C15" s="334"/>
      <c r="D15" s="335"/>
      <c r="E15" s="336"/>
      <c r="F15" s="337"/>
      <c r="G15" s="338"/>
      <c r="H15" s="337"/>
      <c r="I15" s="327"/>
      <c r="J15" s="295"/>
      <c r="K15" s="297"/>
      <c r="L15" s="334"/>
      <c r="M15" s="335"/>
      <c r="N15" s="336"/>
      <c r="O15" s="337"/>
      <c r="P15" s="338"/>
      <c r="Q15" s="337"/>
      <c r="R15" s="327"/>
    </row>
    <row r="16" spans="1:21" ht="13.15" customHeight="1">
      <c r="A16" s="295"/>
      <c r="B16" s="297"/>
      <c r="C16" s="339" t="s">
        <v>89</v>
      </c>
      <c r="D16" s="340" t="s">
        <v>90</v>
      </c>
      <c r="E16" s="324"/>
      <c r="F16" s="325"/>
      <c r="G16" s="326">
        <v>1</v>
      </c>
      <c r="H16" s="341" t="s">
        <v>16</v>
      </c>
      <c r="I16" s="327"/>
      <c r="J16" s="295"/>
      <c r="K16" s="297"/>
      <c r="L16" s="339" t="s">
        <v>89</v>
      </c>
      <c r="M16" s="340" t="s">
        <v>90</v>
      </c>
      <c r="N16" s="324"/>
      <c r="O16" s="325"/>
      <c r="P16" s="326">
        <v>1</v>
      </c>
      <c r="Q16" s="341" t="s">
        <v>16</v>
      </c>
      <c r="R16" s="327"/>
    </row>
    <row r="17" spans="1:18" ht="13.15" customHeight="1">
      <c r="A17" s="295"/>
      <c r="B17" s="297"/>
      <c r="C17" s="334"/>
      <c r="D17" s="335"/>
      <c r="E17" s="336"/>
      <c r="F17" s="337"/>
      <c r="G17" s="338"/>
      <c r="H17" s="337"/>
      <c r="I17" s="327"/>
      <c r="J17" s="295"/>
      <c r="K17" s="297"/>
      <c r="L17" s="334"/>
      <c r="M17" s="335"/>
      <c r="N17" s="336"/>
      <c r="O17" s="337"/>
      <c r="P17" s="338"/>
      <c r="Q17" s="337"/>
      <c r="R17" s="327"/>
    </row>
    <row r="18" spans="1:18" ht="13.15" customHeight="1">
      <c r="A18" s="295"/>
      <c r="B18" s="297"/>
      <c r="C18" s="339" t="s">
        <v>91</v>
      </c>
      <c r="D18" s="340" t="s">
        <v>92</v>
      </c>
      <c r="E18" s="324"/>
      <c r="F18" s="325"/>
      <c r="G18" s="326">
        <v>0.2</v>
      </c>
      <c r="H18" s="341" t="s">
        <v>16</v>
      </c>
      <c r="I18" s="327"/>
      <c r="J18" s="295"/>
      <c r="K18" s="297"/>
      <c r="L18" s="339" t="s">
        <v>91</v>
      </c>
      <c r="M18" s="340" t="s">
        <v>92</v>
      </c>
      <c r="N18" s="324"/>
      <c r="O18" s="325"/>
      <c r="P18" s="326">
        <v>0.2</v>
      </c>
      <c r="Q18" s="341" t="s">
        <v>16</v>
      </c>
      <c r="R18" s="327"/>
    </row>
    <row r="19" spans="1:18" ht="13.15" customHeight="1">
      <c r="A19" s="295"/>
      <c r="B19" s="297"/>
      <c r="C19" s="334"/>
      <c r="D19" s="335"/>
      <c r="E19" s="336"/>
      <c r="F19" s="337"/>
      <c r="G19" s="338"/>
      <c r="H19" s="337"/>
      <c r="I19" s="327"/>
      <c r="J19" s="295"/>
      <c r="K19" s="297"/>
      <c r="L19" s="334"/>
      <c r="M19" s="335"/>
      <c r="N19" s="336"/>
      <c r="O19" s="337"/>
      <c r="P19" s="338"/>
      <c r="Q19" s="337"/>
      <c r="R19" s="327"/>
    </row>
    <row r="20" spans="1:18" ht="13.15" customHeight="1">
      <c r="A20" s="295"/>
      <c r="B20" s="297"/>
      <c r="C20" s="339" t="s">
        <v>93</v>
      </c>
      <c r="D20" s="340" t="s">
        <v>94</v>
      </c>
      <c r="E20" s="324"/>
      <c r="F20" s="325"/>
      <c r="G20" s="326">
        <v>0.6</v>
      </c>
      <c r="H20" s="341" t="s">
        <v>16</v>
      </c>
      <c r="I20" s="327"/>
      <c r="J20" s="295"/>
      <c r="K20" s="297"/>
      <c r="L20" s="339" t="s">
        <v>93</v>
      </c>
      <c r="M20" s="340" t="s">
        <v>94</v>
      </c>
      <c r="N20" s="324"/>
      <c r="O20" s="325"/>
      <c r="P20" s="326">
        <v>0.6</v>
      </c>
      <c r="Q20" s="341" t="s">
        <v>16</v>
      </c>
      <c r="R20" s="327"/>
    </row>
    <row r="21" spans="1:18" ht="13.15" customHeight="1">
      <c r="A21" s="295"/>
      <c r="B21" s="297"/>
      <c r="C21" s="334"/>
      <c r="D21" s="335"/>
      <c r="E21" s="336"/>
      <c r="F21" s="337"/>
      <c r="G21" s="338"/>
      <c r="H21" s="337"/>
      <c r="I21" s="327"/>
      <c r="J21" s="295"/>
      <c r="K21" s="297"/>
      <c r="L21" s="334"/>
      <c r="M21" s="335"/>
      <c r="N21" s="336"/>
      <c r="O21" s="337"/>
      <c r="P21" s="338"/>
      <c r="Q21" s="337"/>
      <c r="R21" s="327"/>
    </row>
    <row r="22" spans="1:18" ht="13.15" customHeight="1">
      <c r="A22" s="295"/>
      <c r="B22" s="297"/>
      <c r="C22" s="339" t="s">
        <v>95</v>
      </c>
      <c r="D22" s="340" t="s">
        <v>96</v>
      </c>
      <c r="E22" s="324"/>
      <c r="F22" s="325"/>
      <c r="G22" s="326">
        <v>2.5</v>
      </c>
      <c r="H22" s="341" t="s">
        <v>16</v>
      </c>
      <c r="I22" s="327"/>
      <c r="J22" s="295"/>
      <c r="K22" s="297"/>
      <c r="L22" s="339" t="s">
        <v>95</v>
      </c>
      <c r="M22" s="340" t="s">
        <v>96</v>
      </c>
      <c r="N22" s="324"/>
      <c r="O22" s="325"/>
      <c r="P22" s="326">
        <v>2.5</v>
      </c>
      <c r="Q22" s="341" t="s">
        <v>16</v>
      </c>
      <c r="R22" s="327"/>
    </row>
    <row r="23" spans="1:18" ht="13.15" customHeight="1">
      <c r="A23" s="295"/>
      <c r="B23" s="297"/>
      <c r="C23" s="334"/>
      <c r="D23" s="335"/>
      <c r="E23" s="336"/>
      <c r="F23" s="337"/>
      <c r="G23" s="338"/>
      <c r="H23" s="337"/>
      <c r="I23" s="327"/>
      <c r="J23" s="295"/>
      <c r="K23" s="297"/>
      <c r="L23" s="334"/>
      <c r="M23" s="335"/>
      <c r="N23" s="336"/>
      <c r="O23" s="337"/>
      <c r="P23" s="338"/>
      <c r="Q23" s="337"/>
      <c r="R23" s="327"/>
    </row>
    <row r="24" spans="1:18" ht="13.15" customHeight="1">
      <c r="A24" s="295"/>
      <c r="B24" s="297"/>
      <c r="C24" s="339" t="s">
        <v>97</v>
      </c>
      <c r="D24" s="340" t="s">
        <v>98</v>
      </c>
      <c r="E24" s="324"/>
      <c r="F24" s="325"/>
      <c r="G24" s="326">
        <v>3</v>
      </c>
      <c r="H24" s="341" t="s">
        <v>16</v>
      </c>
      <c r="I24" s="327"/>
      <c r="J24" s="295"/>
      <c r="K24" s="297"/>
      <c r="L24" s="339" t="s">
        <v>97</v>
      </c>
      <c r="M24" s="340" t="s">
        <v>98</v>
      </c>
      <c r="N24" s="324"/>
      <c r="O24" s="325"/>
      <c r="P24" s="326">
        <v>3</v>
      </c>
      <c r="Q24" s="341" t="s">
        <v>16</v>
      </c>
      <c r="R24" s="327"/>
    </row>
    <row r="25" spans="1:18" ht="13.15" customHeight="1">
      <c r="A25" s="295"/>
      <c r="B25" s="297"/>
      <c r="C25" s="334"/>
      <c r="D25" s="335"/>
      <c r="E25" s="336"/>
      <c r="F25" s="337"/>
      <c r="G25" s="338"/>
      <c r="H25" s="337"/>
      <c r="I25" s="327"/>
      <c r="J25" s="295"/>
      <c r="K25" s="297"/>
      <c r="L25" s="334"/>
      <c r="M25" s="335"/>
      <c r="N25" s="336"/>
      <c r="O25" s="337"/>
      <c r="P25" s="338"/>
      <c r="Q25" s="337"/>
      <c r="R25" s="327"/>
    </row>
    <row r="26" spans="1:18" ht="13.15" customHeight="1">
      <c r="A26" s="295"/>
      <c r="B26" s="297"/>
      <c r="C26" s="339" t="s">
        <v>99</v>
      </c>
      <c r="D26" s="340" t="s">
        <v>100</v>
      </c>
      <c r="E26" s="324"/>
      <c r="F26" s="325"/>
      <c r="G26" s="326">
        <v>8</v>
      </c>
      <c r="H26" s="341" t="s">
        <v>16</v>
      </c>
      <c r="I26" s="327"/>
      <c r="J26" s="295"/>
      <c r="K26" s="297"/>
      <c r="L26" s="339" t="s">
        <v>99</v>
      </c>
      <c r="M26" s="340" t="s">
        <v>100</v>
      </c>
      <c r="N26" s="324"/>
      <c r="O26" s="325"/>
      <c r="P26" s="326">
        <v>8</v>
      </c>
      <c r="Q26" s="341" t="s">
        <v>16</v>
      </c>
      <c r="R26" s="327"/>
    </row>
    <row r="27" spans="1:18" ht="13.15" customHeight="1">
      <c r="A27" s="295"/>
      <c r="B27" s="297"/>
      <c r="C27" s="334"/>
      <c r="D27" s="335"/>
      <c r="E27" s="336"/>
      <c r="F27" s="337"/>
      <c r="G27" s="338"/>
      <c r="H27" s="337"/>
      <c r="I27" s="327"/>
      <c r="J27" s="295"/>
      <c r="K27" s="297"/>
      <c r="L27" s="334"/>
      <c r="M27" s="335"/>
      <c r="N27" s="336"/>
      <c r="O27" s="337"/>
      <c r="P27" s="338"/>
      <c r="Q27" s="337"/>
      <c r="R27" s="327"/>
    </row>
    <row r="28" spans="1:18" ht="13.15" customHeight="1">
      <c r="A28" s="295"/>
      <c r="B28" s="297"/>
      <c r="C28" s="339" t="s">
        <v>101</v>
      </c>
      <c r="D28" s="340" t="s">
        <v>102</v>
      </c>
      <c r="E28" s="324"/>
      <c r="F28" s="325"/>
      <c r="G28" s="326">
        <v>1</v>
      </c>
      <c r="H28" s="341" t="s">
        <v>16</v>
      </c>
      <c r="I28" s="327"/>
      <c r="J28" s="295"/>
      <c r="K28" s="297"/>
      <c r="L28" s="339" t="s">
        <v>101</v>
      </c>
      <c r="M28" s="340" t="s">
        <v>102</v>
      </c>
      <c r="N28" s="324"/>
      <c r="O28" s="325"/>
      <c r="P28" s="326">
        <v>1</v>
      </c>
      <c r="Q28" s="341" t="s">
        <v>16</v>
      </c>
      <c r="R28" s="327"/>
    </row>
    <row r="29" spans="1:18" ht="13.15" customHeight="1">
      <c r="A29" s="295"/>
      <c r="B29" s="297"/>
      <c r="C29" s="334"/>
      <c r="D29" s="335"/>
      <c r="E29" s="336"/>
      <c r="F29" s="337"/>
      <c r="G29" s="338"/>
      <c r="H29" s="337"/>
      <c r="I29" s="327"/>
      <c r="J29" s="295"/>
      <c r="K29" s="297"/>
      <c r="L29" s="334"/>
      <c r="M29" s="335"/>
      <c r="N29" s="336"/>
      <c r="O29" s="337"/>
      <c r="P29" s="338"/>
      <c r="Q29" s="337"/>
      <c r="R29" s="327"/>
    </row>
    <row r="30" spans="1:18" ht="13.15" customHeight="1">
      <c r="A30" s="295"/>
      <c r="B30" s="297"/>
      <c r="C30" s="342"/>
      <c r="D30" s="343"/>
      <c r="E30" s="343"/>
      <c r="F30" s="343"/>
      <c r="G30" s="343"/>
      <c r="H30" s="344"/>
      <c r="I30" s="345"/>
      <c r="J30" s="295"/>
      <c r="K30" s="297"/>
      <c r="L30" s="342"/>
      <c r="M30" s="343"/>
      <c r="N30" s="343"/>
      <c r="O30" s="343"/>
      <c r="P30" s="343"/>
      <c r="Q30" s="344"/>
      <c r="R30" s="345"/>
    </row>
    <row r="31" spans="1:18" ht="13.15" customHeight="1">
      <c r="A31" s="295"/>
      <c r="B31" s="297"/>
      <c r="C31" s="322" t="s">
        <v>82</v>
      </c>
      <c r="D31" s="323"/>
      <c r="E31" s="324"/>
      <c r="F31" s="325"/>
      <c r="G31" s="326"/>
      <c r="H31" s="325"/>
      <c r="I31" s="327"/>
      <c r="J31" s="295"/>
      <c r="K31" s="297"/>
      <c r="L31" s="322" t="s">
        <v>82</v>
      </c>
      <c r="M31" s="323"/>
      <c r="N31" s="324"/>
      <c r="O31" s="325"/>
      <c r="P31" s="326"/>
      <c r="Q31" s="325"/>
      <c r="R31" s="327"/>
    </row>
    <row r="32" spans="1:18" ht="13.15" customHeight="1">
      <c r="A32" s="295"/>
      <c r="B32" s="297"/>
      <c r="C32" s="328" t="s">
        <v>103</v>
      </c>
      <c r="D32" s="329" t="s">
        <v>104</v>
      </c>
      <c r="E32" s="330"/>
      <c r="F32" s="331"/>
      <c r="G32" s="332">
        <f>ROUND(SUM(G34:G53),2)</f>
        <v>42.6</v>
      </c>
      <c r="H32" s="333" t="s">
        <v>16</v>
      </c>
      <c r="I32" s="327"/>
      <c r="J32" s="295"/>
      <c r="K32" s="297"/>
      <c r="L32" s="328" t="s">
        <v>103</v>
      </c>
      <c r="M32" s="329" t="s">
        <v>104</v>
      </c>
      <c r="N32" s="330"/>
      <c r="O32" s="331"/>
      <c r="P32" s="332">
        <f>ROUND(SUM(P34:P53),2)</f>
        <v>15.79</v>
      </c>
      <c r="Q32" s="333" t="s">
        <v>16</v>
      </c>
      <c r="R32" s="327"/>
    </row>
    <row r="33" spans="1:18" ht="13.15" customHeight="1">
      <c r="A33" s="295"/>
      <c r="B33" s="297"/>
      <c r="C33" s="334"/>
      <c r="D33" s="335"/>
      <c r="E33" s="336"/>
      <c r="F33" s="337"/>
      <c r="G33" s="338"/>
      <c r="H33" s="337"/>
      <c r="I33" s="327"/>
      <c r="J33" s="295"/>
      <c r="K33" s="297"/>
      <c r="L33" s="334"/>
      <c r="M33" s="335"/>
      <c r="N33" s="336"/>
      <c r="O33" s="337"/>
      <c r="P33" s="338"/>
      <c r="Q33" s="337"/>
      <c r="R33" s="327"/>
    </row>
    <row r="34" spans="1:18" ht="12.75" customHeight="1">
      <c r="A34" s="295"/>
      <c r="B34" s="297"/>
      <c r="C34" s="339" t="s">
        <v>105</v>
      </c>
      <c r="D34" s="340" t="s">
        <v>106</v>
      </c>
      <c r="E34" s="324"/>
      <c r="F34" s="325"/>
      <c r="G34" s="326">
        <v>17.73</v>
      </c>
      <c r="H34" s="341" t="s">
        <v>16</v>
      </c>
      <c r="I34" s="327"/>
      <c r="J34" s="295"/>
      <c r="K34" s="297"/>
      <c r="L34" s="339" t="s">
        <v>105</v>
      </c>
      <c r="M34" s="340" t="s">
        <v>107</v>
      </c>
      <c r="N34" s="324"/>
      <c r="O34" s="325"/>
      <c r="P34" s="326">
        <v>0</v>
      </c>
      <c r="Q34" s="341" t="s">
        <v>16</v>
      </c>
      <c r="R34" s="327"/>
    </row>
    <row r="35" spans="1:18" ht="12.75" customHeight="1">
      <c r="A35" s="295"/>
      <c r="B35" s="297"/>
      <c r="C35" s="334"/>
      <c r="D35" s="335"/>
      <c r="E35" s="336"/>
      <c r="F35" s="337"/>
      <c r="G35" s="338"/>
      <c r="H35" s="337"/>
      <c r="I35" s="327"/>
      <c r="J35" s="295"/>
      <c r="K35" s="297"/>
      <c r="L35" s="334"/>
      <c r="M35" s="335"/>
      <c r="N35" s="336"/>
      <c r="O35" s="337"/>
      <c r="P35" s="338"/>
      <c r="Q35" s="337"/>
      <c r="R35" s="327"/>
    </row>
    <row r="36" spans="1:18" ht="13.15" customHeight="1">
      <c r="A36" s="295"/>
      <c r="B36" s="297"/>
      <c r="C36" s="339" t="s">
        <v>108</v>
      </c>
      <c r="D36" s="340" t="s">
        <v>109</v>
      </c>
      <c r="E36" s="324"/>
      <c r="F36" s="325"/>
      <c r="G36" s="326">
        <v>3.4</v>
      </c>
      <c r="H36" s="341" t="s">
        <v>16</v>
      </c>
      <c r="I36" s="327"/>
      <c r="J36" s="295"/>
      <c r="K36" s="297"/>
      <c r="L36" s="339" t="s">
        <v>108</v>
      </c>
      <c r="M36" s="340" t="s">
        <v>110</v>
      </c>
      <c r="N36" s="324"/>
      <c r="O36" s="325"/>
      <c r="P36" s="326">
        <v>0</v>
      </c>
      <c r="Q36" s="341" t="s">
        <v>16</v>
      </c>
      <c r="R36" s="327"/>
    </row>
    <row r="37" spans="1:18" ht="13.15" customHeight="1">
      <c r="A37" s="295"/>
      <c r="B37" s="297"/>
      <c r="C37" s="334"/>
      <c r="D37" s="335"/>
      <c r="E37" s="336"/>
      <c r="F37" s="337"/>
      <c r="G37" s="338"/>
      <c r="H37" s="337"/>
      <c r="I37" s="327"/>
      <c r="J37" s="295"/>
      <c r="K37" s="297"/>
      <c r="L37" s="334"/>
      <c r="M37" s="335"/>
      <c r="N37" s="336"/>
      <c r="O37" s="337"/>
      <c r="P37" s="338"/>
      <c r="Q37" s="337"/>
      <c r="R37" s="327"/>
    </row>
    <row r="38" spans="1:18" ht="13.15" customHeight="1">
      <c r="A38" s="295"/>
      <c r="B38" s="297"/>
      <c r="C38" s="339" t="s">
        <v>111</v>
      </c>
      <c r="D38" s="340" t="s">
        <v>112</v>
      </c>
      <c r="E38" s="324"/>
      <c r="F38" s="325"/>
      <c r="G38" s="326">
        <v>0.83</v>
      </c>
      <c r="H38" s="341" t="s">
        <v>16</v>
      </c>
      <c r="I38" s="327"/>
      <c r="J38" s="295"/>
      <c r="K38" s="297"/>
      <c r="L38" s="339" t="s">
        <v>111</v>
      </c>
      <c r="M38" s="340" t="s">
        <v>112</v>
      </c>
      <c r="N38" s="324"/>
      <c r="O38" s="325"/>
      <c r="P38" s="326">
        <v>0.65</v>
      </c>
      <c r="Q38" s="341" t="s">
        <v>16</v>
      </c>
      <c r="R38" s="327"/>
    </row>
    <row r="39" spans="1:18" ht="13.15" customHeight="1">
      <c r="A39" s="295"/>
      <c r="B39" s="297"/>
      <c r="C39" s="334"/>
      <c r="D39" s="335"/>
      <c r="E39" s="336"/>
      <c r="F39" s="337"/>
      <c r="G39" s="338"/>
      <c r="H39" s="337"/>
      <c r="I39" s="327"/>
      <c r="J39" s="295"/>
      <c r="K39" s="297"/>
      <c r="L39" s="334"/>
      <c r="M39" s="335"/>
      <c r="N39" s="336"/>
      <c r="O39" s="337"/>
      <c r="P39" s="338"/>
      <c r="Q39" s="337"/>
      <c r="R39" s="327"/>
    </row>
    <row r="40" spans="1:18" ht="13.15" customHeight="1">
      <c r="A40" s="295"/>
      <c r="B40" s="297"/>
      <c r="C40" s="339" t="s">
        <v>113</v>
      </c>
      <c r="D40" s="340" t="s">
        <v>114</v>
      </c>
      <c r="E40" s="324"/>
      <c r="F40" s="325"/>
      <c r="G40" s="326">
        <v>10.68</v>
      </c>
      <c r="H40" s="341" t="s">
        <v>16</v>
      </c>
      <c r="I40" s="327"/>
      <c r="J40" s="295"/>
      <c r="K40" s="297"/>
      <c r="L40" s="339" t="s">
        <v>113</v>
      </c>
      <c r="M40" s="340" t="s">
        <v>114</v>
      </c>
      <c r="N40" s="324"/>
      <c r="O40" s="325"/>
      <c r="P40" s="326">
        <v>8.33</v>
      </c>
      <c r="Q40" s="341" t="s">
        <v>16</v>
      </c>
      <c r="R40" s="327"/>
    </row>
    <row r="41" spans="1:18" ht="13.15" customHeight="1">
      <c r="A41" s="295"/>
      <c r="B41" s="297"/>
      <c r="C41" s="334"/>
      <c r="D41" s="335"/>
      <c r="E41" s="336"/>
      <c r="F41" s="337"/>
      <c r="G41" s="338"/>
      <c r="H41" s="337"/>
      <c r="I41" s="327"/>
      <c r="J41" s="295"/>
      <c r="K41" s="297"/>
      <c r="L41" s="334"/>
      <c r="M41" s="335"/>
      <c r="N41" s="336"/>
      <c r="O41" s="337"/>
      <c r="P41" s="338"/>
      <c r="Q41" s="337"/>
      <c r="R41" s="327"/>
    </row>
    <row r="42" spans="1:18" ht="13.15" customHeight="1">
      <c r="A42" s="295"/>
      <c r="B42" s="297"/>
      <c r="C42" s="339" t="s">
        <v>115</v>
      </c>
      <c r="D42" s="340" t="s">
        <v>116</v>
      </c>
      <c r="E42" s="324"/>
      <c r="F42" s="325"/>
      <c r="G42" s="326">
        <v>0.06</v>
      </c>
      <c r="H42" s="341" t="s">
        <v>16</v>
      </c>
      <c r="I42" s="327"/>
      <c r="J42" s="295"/>
      <c r="K42" s="297"/>
      <c r="L42" s="339" t="s">
        <v>115</v>
      </c>
      <c r="M42" s="340" t="s">
        <v>116</v>
      </c>
      <c r="N42" s="324"/>
      <c r="O42" s="325"/>
      <c r="P42" s="326">
        <v>0.05</v>
      </c>
      <c r="Q42" s="341" t="s">
        <v>16</v>
      </c>
      <c r="R42" s="327"/>
    </row>
    <row r="43" spans="1:18" ht="13.15" customHeight="1">
      <c r="A43" s="295"/>
      <c r="B43" s="297"/>
      <c r="C43" s="334"/>
      <c r="D43" s="335"/>
      <c r="E43" s="336"/>
      <c r="F43" s="337"/>
      <c r="G43" s="338"/>
      <c r="H43" s="337"/>
      <c r="I43" s="327"/>
      <c r="J43" s="295"/>
      <c r="K43" s="297"/>
      <c r="L43" s="334"/>
      <c r="M43" s="335"/>
      <c r="N43" s="336"/>
      <c r="O43" s="337"/>
      <c r="P43" s="338"/>
      <c r="Q43" s="337"/>
      <c r="R43" s="327"/>
    </row>
    <row r="44" spans="1:18" ht="13.15" customHeight="1">
      <c r="A44" s="295"/>
      <c r="B44" s="297"/>
      <c r="C44" s="339" t="s">
        <v>117</v>
      </c>
      <c r="D44" s="340" t="s">
        <v>118</v>
      </c>
      <c r="E44" s="324"/>
      <c r="F44" s="325"/>
      <c r="G44" s="326">
        <v>0.71</v>
      </c>
      <c r="H44" s="341" t="s">
        <v>16</v>
      </c>
      <c r="I44" s="327"/>
      <c r="J44" s="295"/>
      <c r="K44" s="297"/>
      <c r="L44" s="339" t="s">
        <v>117</v>
      </c>
      <c r="M44" s="340" t="s">
        <v>118</v>
      </c>
      <c r="N44" s="324"/>
      <c r="O44" s="325"/>
      <c r="P44" s="326">
        <v>0.56000000000000005</v>
      </c>
      <c r="Q44" s="341" t="s">
        <v>16</v>
      </c>
      <c r="R44" s="327"/>
    </row>
    <row r="45" spans="1:18" ht="13.15" customHeight="1">
      <c r="A45" s="295"/>
      <c r="B45" s="297"/>
      <c r="C45" s="334"/>
      <c r="D45" s="335"/>
      <c r="E45" s="336"/>
      <c r="F45" s="337"/>
      <c r="G45" s="346"/>
      <c r="H45" s="337"/>
      <c r="I45" s="327"/>
      <c r="J45" s="295"/>
      <c r="K45" s="297"/>
      <c r="L45" s="334"/>
      <c r="M45" s="335"/>
      <c r="N45" s="336"/>
      <c r="O45" s="337"/>
      <c r="P45" s="346"/>
      <c r="Q45" s="337"/>
      <c r="R45" s="327"/>
    </row>
    <row r="46" spans="1:18" ht="13.15" customHeight="1">
      <c r="A46" s="295"/>
      <c r="B46" s="297"/>
      <c r="C46" s="339" t="s">
        <v>119</v>
      </c>
      <c r="D46" s="340" t="s">
        <v>120</v>
      </c>
      <c r="E46" s="324"/>
      <c r="F46" s="325"/>
      <c r="G46" s="326">
        <v>1.26</v>
      </c>
      <c r="H46" s="341" t="s">
        <v>16</v>
      </c>
      <c r="I46" s="327"/>
      <c r="J46" s="295"/>
      <c r="K46" s="297"/>
      <c r="L46" s="339" t="s">
        <v>119</v>
      </c>
      <c r="M46" s="340" t="s">
        <v>120</v>
      </c>
      <c r="N46" s="324"/>
      <c r="O46" s="325"/>
      <c r="P46" s="326">
        <v>0</v>
      </c>
      <c r="Q46" s="341" t="s">
        <v>16</v>
      </c>
      <c r="R46" s="327"/>
    </row>
    <row r="47" spans="1:18" ht="13.15" customHeight="1">
      <c r="A47" s="295"/>
      <c r="B47" s="297"/>
      <c r="C47" s="334"/>
      <c r="D47" s="335"/>
      <c r="E47" s="336"/>
      <c r="F47" s="337"/>
      <c r="G47" s="338"/>
      <c r="H47" s="337"/>
      <c r="I47" s="327"/>
      <c r="J47" s="295"/>
      <c r="K47" s="297"/>
      <c r="L47" s="334"/>
      <c r="M47" s="335"/>
      <c r="N47" s="336"/>
      <c r="O47" s="337"/>
      <c r="P47" s="338"/>
      <c r="Q47" s="337"/>
      <c r="R47" s="327"/>
    </row>
    <row r="48" spans="1:18" ht="13.15" customHeight="1">
      <c r="A48" s="295"/>
      <c r="B48" s="297"/>
      <c r="C48" s="339" t="s">
        <v>121</v>
      </c>
      <c r="D48" s="340" t="s">
        <v>122</v>
      </c>
      <c r="E48" s="324"/>
      <c r="F48" s="325"/>
      <c r="G48" s="326">
        <v>0.09</v>
      </c>
      <c r="H48" s="341" t="s">
        <v>16</v>
      </c>
      <c r="I48" s="327"/>
      <c r="J48" s="295"/>
      <c r="K48" s="297"/>
      <c r="L48" s="339" t="s">
        <v>121</v>
      </c>
      <c r="M48" s="340" t="s">
        <v>122</v>
      </c>
      <c r="N48" s="324"/>
      <c r="O48" s="325"/>
      <c r="P48" s="326">
        <v>7.0000000000000007E-2</v>
      </c>
      <c r="Q48" s="341" t="s">
        <v>16</v>
      </c>
      <c r="R48" s="327"/>
    </row>
    <row r="49" spans="1:18" ht="13.15" customHeight="1">
      <c r="A49" s="295"/>
      <c r="B49" s="297"/>
      <c r="C49" s="334"/>
      <c r="D49" s="335"/>
      <c r="E49" s="336"/>
      <c r="F49" s="337"/>
      <c r="G49" s="338"/>
      <c r="H49" s="337"/>
      <c r="I49" s="327"/>
      <c r="J49" s="295"/>
      <c r="K49" s="297"/>
      <c r="L49" s="334"/>
      <c r="M49" s="335"/>
      <c r="N49" s="336"/>
      <c r="O49" s="337"/>
      <c r="P49" s="338"/>
      <c r="Q49" s="337"/>
      <c r="R49" s="327"/>
    </row>
    <row r="50" spans="1:18" ht="13.15" customHeight="1">
      <c r="A50" s="295"/>
      <c r="B50" s="297"/>
      <c r="C50" s="339" t="s">
        <v>123</v>
      </c>
      <c r="D50" s="340" t="s">
        <v>124</v>
      </c>
      <c r="E50" s="324"/>
      <c r="F50" s="325"/>
      <c r="G50" s="326">
        <v>7.81</v>
      </c>
      <c r="H50" s="341" t="s">
        <v>16</v>
      </c>
      <c r="I50" s="327"/>
      <c r="J50" s="295"/>
      <c r="K50" s="297"/>
      <c r="L50" s="339" t="s">
        <v>123</v>
      </c>
      <c r="M50" s="340" t="s">
        <v>124</v>
      </c>
      <c r="N50" s="324"/>
      <c r="O50" s="325"/>
      <c r="P50" s="326">
        <v>6.1</v>
      </c>
      <c r="Q50" s="341" t="s">
        <v>16</v>
      </c>
      <c r="R50" s="327"/>
    </row>
    <row r="51" spans="1:18" ht="13.15" customHeight="1">
      <c r="A51" s="295"/>
      <c r="B51" s="297"/>
      <c r="C51" s="334"/>
      <c r="D51" s="335"/>
      <c r="E51" s="336"/>
      <c r="F51" s="337"/>
      <c r="G51" s="338"/>
      <c r="H51" s="337"/>
      <c r="I51" s="327"/>
      <c r="J51" s="295"/>
      <c r="K51" s="297"/>
      <c r="L51" s="334"/>
      <c r="M51" s="335"/>
      <c r="N51" s="336"/>
      <c r="O51" s="337"/>
      <c r="P51" s="338"/>
      <c r="Q51" s="337"/>
      <c r="R51" s="327"/>
    </row>
    <row r="52" spans="1:18" ht="13.15" customHeight="1">
      <c r="A52" s="295"/>
      <c r="B52" s="297"/>
      <c r="C52" s="339" t="s">
        <v>125</v>
      </c>
      <c r="D52" s="340" t="s">
        <v>126</v>
      </c>
      <c r="E52" s="324"/>
      <c r="F52" s="325"/>
      <c r="G52" s="326">
        <v>0.03</v>
      </c>
      <c r="H52" s="341" t="s">
        <v>16</v>
      </c>
      <c r="I52" s="327"/>
      <c r="J52" s="295"/>
      <c r="K52" s="297"/>
      <c r="L52" s="339" t="s">
        <v>125</v>
      </c>
      <c r="M52" s="340" t="s">
        <v>126</v>
      </c>
      <c r="N52" s="324"/>
      <c r="O52" s="325"/>
      <c r="P52" s="326">
        <v>0.03</v>
      </c>
      <c r="Q52" s="341" t="s">
        <v>16</v>
      </c>
      <c r="R52" s="327"/>
    </row>
    <row r="53" spans="1:18" ht="13.15" customHeight="1">
      <c r="A53" s="295"/>
      <c r="B53" s="297"/>
      <c r="C53" s="334"/>
      <c r="D53" s="335"/>
      <c r="E53" s="336"/>
      <c r="F53" s="337"/>
      <c r="G53" s="338"/>
      <c r="H53" s="337"/>
      <c r="I53" s="327"/>
      <c r="J53" s="295"/>
      <c r="K53" s="297"/>
      <c r="L53" s="334"/>
      <c r="M53" s="335"/>
      <c r="N53" s="336"/>
      <c r="O53" s="337"/>
      <c r="P53" s="338"/>
      <c r="Q53" s="337"/>
      <c r="R53" s="327"/>
    </row>
    <row r="54" spans="1:18" ht="13.15" customHeight="1">
      <c r="A54" s="295"/>
      <c r="B54" s="297"/>
      <c r="C54" s="342"/>
      <c r="D54" s="343"/>
      <c r="E54" s="343"/>
      <c r="F54" s="343"/>
      <c r="G54" s="343"/>
      <c r="H54" s="344"/>
      <c r="I54" s="345"/>
      <c r="J54" s="295"/>
      <c r="K54" s="297"/>
      <c r="L54" s="342"/>
      <c r="M54" s="343"/>
      <c r="N54" s="343"/>
      <c r="O54" s="343"/>
      <c r="P54" s="343"/>
      <c r="Q54" s="344"/>
      <c r="R54" s="345"/>
    </row>
    <row r="55" spans="1:18" ht="13.15" customHeight="1">
      <c r="A55" s="295"/>
      <c r="B55" s="297"/>
      <c r="C55" s="322" t="s">
        <v>82</v>
      </c>
      <c r="D55" s="323"/>
      <c r="E55" s="324"/>
      <c r="F55" s="325"/>
      <c r="G55" s="326"/>
      <c r="H55" s="325"/>
      <c r="I55" s="327"/>
      <c r="J55" s="295"/>
      <c r="K55" s="297"/>
      <c r="L55" s="322" t="s">
        <v>82</v>
      </c>
      <c r="M55" s="323"/>
      <c r="N55" s="324"/>
      <c r="O55" s="325"/>
      <c r="P55" s="326"/>
      <c r="Q55" s="325"/>
      <c r="R55" s="327"/>
    </row>
    <row r="56" spans="1:18" ht="13.15" customHeight="1">
      <c r="A56" s="295"/>
      <c r="B56" s="297"/>
      <c r="C56" s="328" t="s">
        <v>127</v>
      </c>
      <c r="D56" s="329" t="s">
        <v>128</v>
      </c>
      <c r="E56" s="330"/>
      <c r="F56" s="331"/>
      <c r="G56" s="332">
        <f>ROUND(SUM(G58:G66),2)</f>
        <v>13.24</v>
      </c>
      <c r="H56" s="333" t="s">
        <v>16</v>
      </c>
      <c r="I56" s="327"/>
      <c r="J56" s="295"/>
      <c r="K56" s="297"/>
      <c r="L56" s="328" t="s">
        <v>127</v>
      </c>
      <c r="M56" s="329" t="s">
        <v>128</v>
      </c>
      <c r="N56" s="330"/>
      <c r="O56" s="331"/>
      <c r="P56" s="332">
        <f>ROUND(SUM(P58:P66),2)</f>
        <v>10.34</v>
      </c>
      <c r="Q56" s="333" t="s">
        <v>16</v>
      </c>
      <c r="R56" s="327"/>
    </row>
    <row r="57" spans="1:18" ht="13.15" customHeight="1">
      <c r="A57" s="295"/>
      <c r="B57" s="297"/>
      <c r="C57" s="334"/>
      <c r="D57" s="335"/>
      <c r="E57" s="336"/>
      <c r="F57" s="337"/>
      <c r="G57" s="338"/>
      <c r="H57" s="337"/>
      <c r="I57" s="327"/>
      <c r="J57" s="295"/>
      <c r="K57" s="297"/>
      <c r="L57" s="334"/>
      <c r="M57" s="335"/>
      <c r="N57" s="336"/>
      <c r="O57" s="337"/>
      <c r="P57" s="338"/>
      <c r="Q57" s="337"/>
      <c r="R57" s="327"/>
    </row>
    <row r="58" spans="1:18" ht="13.15" customHeight="1">
      <c r="A58" s="295"/>
      <c r="B58" s="297"/>
      <c r="C58" s="339" t="s">
        <v>129</v>
      </c>
      <c r="D58" s="340" t="s">
        <v>130</v>
      </c>
      <c r="E58" s="324"/>
      <c r="F58" s="325"/>
      <c r="G58" s="326">
        <v>4.1500000000000004</v>
      </c>
      <c r="H58" s="341" t="s">
        <v>16</v>
      </c>
      <c r="I58" s="327"/>
      <c r="J58" s="295"/>
      <c r="K58" s="297"/>
      <c r="L58" s="339" t="s">
        <v>129</v>
      </c>
      <c r="M58" s="340" t="s">
        <v>130</v>
      </c>
      <c r="N58" s="324"/>
      <c r="O58" s="325"/>
      <c r="P58" s="326">
        <v>3.24</v>
      </c>
      <c r="Q58" s="341" t="s">
        <v>16</v>
      </c>
      <c r="R58" s="327"/>
    </row>
    <row r="59" spans="1:18" ht="13.15" customHeight="1">
      <c r="A59" s="295"/>
      <c r="B59" s="297"/>
      <c r="C59" s="334"/>
      <c r="D59" s="335"/>
      <c r="E59" s="336"/>
      <c r="F59" s="337"/>
      <c r="G59" s="338"/>
      <c r="H59" s="337"/>
      <c r="I59" s="327"/>
      <c r="J59" s="295"/>
      <c r="K59" s="297"/>
      <c r="L59" s="334"/>
      <c r="M59" s="335"/>
      <c r="N59" s="336"/>
      <c r="O59" s="337"/>
      <c r="P59" s="338"/>
      <c r="Q59" s="337"/>
      <c r="R59" s="327"/>
    </row>
    <row r="60" spans="1:18" ht="13.15" customHeight="1">
      <c r="A60" s="295"/>
      <c r="B60" s="297"/>
      <c r="C60" s="339" t="s">
        <v>131</v>
      </c>
      <c r="D60" s="340" t="s">
        <v>132</v>
      </c>
      <c r="E60" s="324"/>
      <c r="F60" s="325"/>
      <c r="G60" s="326">
        <v>0.1</v>
      </c>
      <c r="H60" s="341" t="s">
        <v>16</v>
      </c>
      <c r="I60" s="327"/>
      <c r="J60" s="295"/>
      <c r="K60" s="297"/>
      <c r="L60" s="339" t="s">
        <v>131</v>
      </c>
      <c r="M60" s="340" t="s">
        <v>132</v>
      </c>
      <c r="N60" s="324"/>
      <c r="O60" s="325"/>
      <c r="P60" s="326">
        <v>0.08</v>
      </c>
      <c r="Q60" s="341" t="s">
        <v>16</v>
      </c>
      <c r="R60" s="327"/>
    </row>
    <row r="61" spans="1:18" ht="13.15" customHeight="1">
      <c r="A61" s="295"/>
      <c r="B61" s="297"/>
      <c r="C61" s="334"/>
      <c r="D61" s="335"/>
      <c r="E61" s="336"/>
      <c r="F61" s="337"/>
      <c r="G61" s="338"/>
      <c r="H61" s="337"/>
      <c r="I61" s="327"/>
      <c r="J61" s="295"/>
      <c r="K61" s="297"/>
      <c r="L61" s="334"/>
      <c r="M61" s="335"/>
      <c r="N61" s="336"/>
      <c r="O61" s="337"/>
      <c r="P61" s="338"/>
      <c r="Q61" s="337"/>
      <c r="R61" s="327"/>
    </row>
    <row r="62" spans="1:18" ht="13.15" customHeight="1">
      <c r="A62" s="295"/>
      <c r="B62" s="297"/>
      <c r="C62" s="339" t="s">
        <v>133</v>
      </c>
      <c r="D62" s="340" t="s">
        <v>134</v>
      </c>
      <c r="E62" s="324"/>
      <c r="F62" s="325"/>
      <c r="G62" s="326">
        <v>5.34</v>
      </c>
      <c r="H62" s="341" t="s">
        <v>16</v>
      </c>
      <c r="I62" s="327"/>
      <c r="J62" s="295"/>
      <c r="K62" s="297"/>
      <c r="L62" s="339" t="s">
        <v>133</v>
      </c>
      <c r="M62" s="340" t="s">
        <v>134</v>
      </c>
      <c r="N62" s="324"/>
      <c r="O62" s="325"/>
      <c r="P62" s="326">
        <v>4.17</v>
      </c>
      <c r="Q62" s="341" t="s">
        <v>16</v>
      </c>
      <c r="R62" s="327"/>
    </row>
    <row r="63" spans="1:18" ht="13.15" customHeight="1">
      <c r="A63" s="295"/>
      <c r="B63" s="297"/>
      <c r="C63" s="334"/>
      <c r="D63" s="335"/>
      <c r="E63" s="336"/>
      <c r="F63" s="337"/>
      <c r="G63" s="338"/>
      <c r="H63" s="337"/>
      <c r="I63" s="327"/>
      <c r="J63" s="295"/>
      <c r="K63" s="297"/>
      <c r="L63" s="334"/>
      <c r="M63" s="335"/>
      <c r="N63" s="336"/>
      <c r="O63" s="337"/>
      <c r="P63" s="338"/>
      <c r="Q63" s="337"/>
      <c r="R63" s="327"/>
    </row>
    <row r="64" spans="1:18" ht="13.15" customHeight="1">
      <c r="A64" s="295"/>
      <c r="B64" s="297"/>
      <c r="C64" s="339" t="s">
        <v>135</v>
      </c>
      <c r="D64" s="340" t="s">
        <v>136</v>
      </c>
      <c r="E64" s="324"/>
      <c r="F64" s="325"/>
      <c r="G64" s="326">
        <v>3.3</v>
      </c>
      <c r="H64" s="341" t="s">
        <v>16</v>
      </c>
      <c r="I64" s="327"/>
      <c r="J64" s="295"/>
      <c r="K64" s="297"/>
      <c r="L64" s="339" t="s">
        <v>135</v>
      </c>
      <c r="M64" s="340" t="s">
        <v>136</v>
      </c>
      <c r="N64" s="324"/>
      <c r="O64" s="325"/>
      <c r="P64" s="326">
        <v>2.58</v>
      </c>
      <c r="Q64" s="341" t="s">
        <v>16</v>
      </c>
      <c r="R64" s="327"/>
    </row>
    <row r="65" spans="1:18" ht="13.15" customHeight="1">
      <c r="A65" s="295"/>
      <c r="B65" s="297"/>
      <c r="C65" s="334"/>
      <c r="D65" s="335"/>
      <c r="E65" s="336"/>
      <c r="F65" s="337"/>
      <c r="G65" s="338"/>
      <c r="H65" s="337"/>
      <c r="I65" s="327"/>
      <c r="J65" s="295"/>
      <c r="K65" s="297"/>
      <c r="L65" s="334"/>
      <c r="M65" s="335"/>
      <c r="N65" s="336"/>
      <c r="O65" s="337"/>
      <c r="P65" s="338"/>
      <c r="Q65" s="337"/>
      <c r="R65" s="327"/>
    </row>
    <row r="66" spans="1:18" ht="13.15" customHeight="1">
      <c r="A66" s="295"/>
      <c r="B66" s="297"/>
      <c r="C66" s="339" t="s">
        <v>137</v>
      </c>
      <c r="D66" s="340" t="s">
        <v>138</v>
      </c>
      <c r="E66" s="324"/>
      <c r="F66" s="325"/>
      <c r="G66" s="326">
        <v>0.35</v>
      </c>
      <c r="H66" s="341" t="s">
        <v>16</v>
      </c>
      <c r="I66" s="327"/>
      <c r="J66" s="295"/>
      <c r="K66" s="297"/>
      <c r="L66" s="339" t="s">
        <v>137</v>
      </c>
      <c r="M66" s="340" t="s">
        <v>138</v>
      </c>
      <c r="N66" s="324"/>
      <c r="O66" s="325"/>
      <c r="P66" s="326">
        <v>0.27</v>
      </c>
      <c r="Q66" s="341" t="s">
        <v>16</v>
      </c>
      <c r="R66" s="327"/>
    </row>
    <row r="67" spans="1:18" ht="13.15" customHeight="1">
      <c r="A67" s="295"/>
      <c r="B67" s="297"/>
      <c r="C67" s="334"/>
      <c r="D67" s="335"/>
      <c r="E67" s="336"/>
      <c r="F67" s="337"/>
      <c r="G67" s="338"/>
      <c r="H67" s="337"/>
      <c r="I67" s="327"/>
      <c r="J67" s="295"/>
      <c r="K67" s="297"/>
      <c r="L67" s="334"/>
      <c r="M67" s="335"/>
      <c r="N67" s="336"/>
      <c r="O67" s="337"/>
      <c r="P67" s="338"/>
      <c r="Q67" s="337"/>
      <c r="R67" s="327"/>
    </row>
    <row r="68" spans="1:18" ht="13.15" customHeight="1">
      <c r="A68" s="295"/>
      <c r="B68" s="297"/>
      <c r="C68" s="342"/>
      <c r="D68" s="343"/>
      <c r="E68" s="343"/>
      <c r="F68" s="343"/>
      <c r="G68" s="343"/>
      <c r="H68" s="344"/>
      <c r="I68" s="345"/>
      <c r="J68" s="295"/>
      <c r="K68" s="297"/>
      <c r="L68" s="342"/>
      <c r="M68" s="343"/>
      <c r="N68" s="343"/>
      <c r="O68" s="343"/>
      <c r="P68" s="343"/>
      <c r="Q68" s="344"/>
      <c r="R68" s="345"/>
    </row>
    <row r="69" spans="1:18" ht="13.15" customHeight="1">
      <c r="A69" s="295"/>
      <c r="B69" s="297"/>
      <c r="C69" s="322" t="s">
        <v>82</v>
      </c>
      <c r="D69" s="323"/>
      <c r="E69" s="324"/>
      <c r="F69" s="325"/>
      <c r="G69" s="326"/>
      <c r="H69" s="325"/>
      <c r="I69" s="327"/>
      <c r="J69" s="295"/>
      <c r="K69" s="297"/>
      <c r="L69" s="322" t="s">
        <v>82</v>
      </c>
      <c r="M69" s="323"/>
      <c r="N69" s="324"/>
      <c r="O69" s="325"/>
      <c r="P69" s="326"/>
      <c r="Q69" s="325"/>
      <c r="R69" s="327"/>
    </row>
    <row r="70" spans="1:18" ht="13.15" customHeight="1">
      <c r="A70" s="295"/>
      <c r="B70" s="297"/>
      <c r="C70" s="328" t="s">
        <v>139</v>
      </c>
      <c r="D70" s="329" t="s">
        <v>140</v>
      </c>
      <c r="E70" s="330"/>
      <c r="F70" s="331"/>
      <c r="G70" s="332">
        <f>G72+G74</f>
        <v>9.5348000000000006</v>
      </c>
      <c r="H70" s="333" t="s">
        <v>16</v>
      </c>
      <c r="I70" s="327"/>
      <c r="J70" s="295"/>
      <c r="K70" s="297"/>
      <c r="L70" s="328" t="s">
        <v>139</v>
      </c>
      <c r="M70" s="329" t="s">
        <v>140</v>
      </c>
      <c r="N70" s="330"/>
      <c r="O70" s="331"/>
      <c r="P70" s="332">
        <f>P72+P74</f>
        <v>3.4574400000000001</v>
      </c>
      <c r="Q70" s="333" t="s">
        <v>16</v>
      </c>
      <c r="R70" s="327"/>
    </row>
    <row r="71" spans="1:18" ht="13.15" customHeight="1">
      <c r="A71" s="295"/>
      <c r="B71" s="297"/>
      <c r="C71" s="334"/>
      <c r="D71" s="335"/>
      <c r="E71" s="336"/>
      <c r="F71" s="337"/>
      <c r="G71" s="338"/>
      <c r="H71" s="337"/>
      <c r="I71" s="327"/>
      <c r="J71" s="295"/>
      <c r="K71" s="297"/>
      <c r="L71" s="334"/>
      <c r="M71" s="335"/>
      <c r="N71" s="336"/>
      <c r="O71" s="337"/>
      <c r="P71" s="338"/>
      <c r="Q71" s="337"/>
      <c r="R71" s="327"/>
    </row>
    <row r="72" spans="1:18" ht="13.15" customHeight="1">
      <c r="A72" s="295"/>
      <c r="B72" s="297"/>
      <c r="C72" s="339" t="s">
        <v>141</v>
      </c>
      <c r="D72" s="340" t="s">
        <v>142</v>
      </c>
      <c r="E72" s="324"/>
      <c r="F72" s="325"/>
      <c r="G72" s="326">
        <v>9.18</v>
      </c>
      <c r="H72" s="341" t="s">
        <v>16</v>
      </c>
      <c r="I72" s="327"/>
      <c r="J72" s="295"/>
      <c r="K72" s="297"/>
      <c r="L72" s="339" t="s">
        <v>141</v>
      </c>
      <c r="M72" s="340" t="s">
        <v>142</v>
      </c>
      <c r="N72" s="324"/>
      <c r="O72" s="325"/>
      <c r="P72" s="326">
        <v>3.18</v>
      </c>
      <c r="Q72" s="341" t="s">
        <v>16</v>
      </c>
      <c r="R72" s="327"/>
    </row>
    <row r="73" spans="1:18" ht="13.15" customHeight="1">
      <c r="A73" s="295"/>
      <c r="B73" s="297"/>
      <c r="C73" s="334"/>
      <c r="D73" s="335"/>
      <c r="E73" s="336"/>
      <c r="F73" s="337"/>
      <c r="G73" s="338"/>
      <c r="H73" s="337"/>
      <c r="I73" s="327"/>
      <c r="J73" s="295"/>
      <c r="K73" s="297"/>
      <c r="L73" s="334"/>
      <c r="M73" s="335"/>
      <c r="N73" s="336"/>
      <c r="O73" s="337"/>
      <c r="P73" s="338"/>
      <c r="Q73" s="337"/>
      <c r="R73" s="327"/>
    </row>
    <row r="74" spans="1:18" ht="34.9" customHeight="1">
      <c r="A74" s="295"/>
      <c r="B74" s="297"/>
      <c r="C74" s="347" t="s">
        <v>143</v>
      </c>
      <c r="D74" s="348" t="s">
        <v>144</v>
      </c>
      <c r="E74" s="349"/>
      <c r="F74" s="350"/>
      <c r="G74" s="351">
        <f>(G10*G60)/100+(G26*G58)/100</f>
        <v>0.3548</v>
      </c>
      <c r="H74" s="352" t="s">
        <v>16</v>
      </c>
      <c r="I74" s="327"/>
      <c r="J74" s="295"/>
      <c r="K74" s="297"/>
      <c r="L74" s="347" t="s">
        <v>143</v>
      </c>
      <c r="M74" s="348" t="s">
        <v>144</v>
      </c>
      <c r="N74" s="349"/>
      <c r="O74" s="350"/>
      <c r="P74" s="351">
        <f>(P10*P60)/100+(P26*P58)/100</f>
        <v>0.27744000000000002</v>
      </c>
      <c r="Q74" s="352" t="s">
        <v>16</v>
      </c>
      <c r="R74" s="327"/>
    </row>
    <row r="75" spans="1:18" ht="13.15" customHeight="1">
      <c r="A75" s="295"/>
      <c r="B75" s="297"/>
      <c r="C75" s="342"/>
      <c r="D75" s="343"/>
      <c r="E75" s="343"/>
      <c r="F75" s="343"/>
      <c r="G75" s="343"/>
      <c r="H75" s="344"/>
      <c r="I75" s="345"/>
      <c r="J75" s="295"/>
      <c r="K75" s="297"/>
      <c r="L75" s="342"/>
      <c r="M75" s="343"/>
      <c r="N75" s="343"/>
      <c r="O75" s="343"/>
      <c r="P75" s="343"/>
      <c r="Q75" s="344"/>
      <c r="R75" s="345"/>
    </row>
    <row r="76" spans="1:18" ht="13.15" customHeight="1">
      <c r="A76" s="295"/>
      <c r="B76" s="297"/>
      <c r="C76" s="353"/>
      <c r="D76" s="354"/>
      <c r="E76" s="354"/>
      <c r="F76" s="355"/>
      <c r="G76" s="356"/>
      <c r="H76" s="355"/>
      <c r="I76" s="321"/>
      <c r="J76" s="295"/>
      <c r="K76" s="297"/>
      <c r="L76" s="353"/>
      <c r="M76" s="354"/>
      <c r="N76" s="354"/>
      <c r="O76" s="355"/>
      <c r="P76" s="356"/>
      <c r="Q76" s="355"/>
      <c r="R76" s="321"/>
    </row>
    <row r="77" spans="1:18" ht="13.15" customHeight="1">
      <c r="A77" s="295"/>
      <c r="B77" s="297"/>
      <c r="C77" s="357"/>
      <c r="D77" s="358" t="s">
        <v>145</v>
      </c>
      <c r="E77" s="359"/>
      <c r="F77" s="360"/>
      <c r="G77" s="361">
        <f>ROUND(SUM(G10+G32+G56+G70),2)</f>
        <v>88.17</v>
      </c>
      <c r="H77" s="362" t="s">
        <v>16</v>
      </c>
      <c r="I77" s="321"/>
      <c r="J77" s="295"/>
      <c r="K77" s="297"/>
      <c r="L77" s="357"/>
      <c r="M77" s="358" t="s">
        <v>145</v>
      </c>
      <c r="N77" s="359"/>
      <c r="O77" s="360"/>
      <c r="P77" s="361">
        <f>ROUND(SUM(P10+P32+P56+P70),2)</f>
        <v>52.39</v>
      </c>
      <c r="Q77" s="362" t="s">
        <v>16</v>
      </c>
      <c r="R77" s="321"/>
    </row>
    <row r="78" spans="1:18" ht="13.9" customHeight="1">
      <c r="A78" s="295"/>
      <c r="B78" s="297"/>
      <c r="C78" s="363"/>
      <c r="D78" s="364"/>
      <c r="E78" s="364"/>
      <c r="F78" s="365"/>
      <c r="G78" s="366"/>
      <c r="H78" s="367"/>
      <c r="I78" s="321"/>
      <c r="J78" s="295"/>
      <c r="K78" s="297"/>
      <c r="L78" s="363"/>
      <c r="M78" s="364"/>
      <c r="N78" s="364"/>
      <c r="O78" s="365"/>
      <c r="P78" s="366"/>
      <c r="Q78" s="367"/>
      <c r="R78" s="321"/>
    </row>
    <row r="79" spans="1:18" ht="13.9" customHeight="1">
      <c r="A79" s="295"/>
      <c r="B79" s="295"/>
      <c r="C79" s="368"/>
      <c r="D79" s="369"/>
      <c r="E79" s="369"/>
      <c r="F79" s="369"/>
      <c r="G79" s="368"/>
      <c r="H79" s="368"/>
      <c r="I79" s="295"/>
      <c r="J79" s="295"/>
      <c r="K79" s="295"/>
      <c r="L79" s="368"/>
      <c r="M79" s="369"/>
      <c r="N79" s="369"/>
      <c r="O79" s="369"/>
      <c r="P79" s="368"/>
      <c r="Q79" s="368"/>
      <c r="R79" s="295"/>
    </row>
    <row r="80" spans="1:18" ht="13.15" customHeight="1">
      <c r="A80" s="295"/>
      <c r="B80" s="295"/>
      <c r="C80" s="295"/>
      <c r="D80" s="370"/>
      <c r="E80" s="370"/>
      <c r="F80" s="370"/>
      <c r="G80" s="295"/>
      <c r="H80" s="295"/>
      <c r="I80" s="295"/>
      <c r="J80" s="295"/>
      <c r="K80" s="295"/>
      <c r="L80" s="295"/>
      <c r="M80" s="370"/>
      <c r="N80" s="370"/>
      <c r="O80" s="370"/>
      <c r="P80" s="295"/>
      <c r="Q80" s="295"/>
      <c r="R80" s="295"/>
    </row>
    <row r="81" spans="1:18" ht="13.15" customHeight="1">
      <c r="A81" s="295"/>
      <c r="B81" s="295"/>
      <c r="C81" s="295"/>
      <c r="D81" s="370"/>
      <c r="E81" s="370"/>
      <c r="F81" s="370"/>
      <c r="G81" s="295"/>
      <c r="H81" s="295"/>
      <c r="I81" s="295"/>
      <c r="J81" s="295"/>
      <c r="K81" s="295"/>
      <c r="L81" s="295"/>
      <c r="M81" s="370"/>
      <c r="N81" s="370"/>
      <c r="O81" s="370"/>
      <c r="P81" s="295"/>
      <c r="Q81" s="295"/>
      <c r="R81" s="295"/>
    </row>
    <row r="82" spans="1:18" ht="13.15" customHeight="1">
      <c r="A82" s="295"/>
      <c r="B82" s="295"/>
      <c r="C82" s="295"/>
      <c r="D82" s="370"/>
      <c r="E82" s="370"/>
      <c r="F82" s="370"/>
      <c r="G82" s="295"/>
      <c r="H82" s="295"/>
      <c r="I82" s="295"/>
      <c r="J82" s="295"/>
      <c r="K82" s="295"/>
      <c r="L82" s="295"/>
      <c r="M82" s="370"/>
      <c r="N82" s="370"/>
      <c r="O82" s="370"/>
      <c r="P82" s="295"/>
      <c r="Q82" s="295"/>
      <c r="R82" s="295"/>
    </row>
    <row r="83" spans="1:18" ht="13.15" customHeight="1">
      <c r="A83" s="295"/>
      <c r="B83" s="295"/>
      <c r="C83" s="295"/>
      <c r="D83" s="370"/>
      <c r="E83" s="370"/>
      <c r="F83" s="370"/>
      <c r="G83" s="295"/>
      <c r="H83" s="295"/>
      <c r="I83" s="295"/>
      <c r="J83" s="295"/>
      <c r="K83" s="295"/>
      <c r="L83" s="295"/>
      <c r="M83" s="370"/>
      <c r="N83" s="370"/>
      <c r="O83" s="370"/>
      <c r="P83" s="295"/>
      <c r="Q83" s="295"/>
      <c r="R83" s="295"/>
    </row>
    <row r="84" spans="1:18" ht="13.15" customHeight="1">
      <c r="A84" s="295"/>
      <c r="B84" s="295"/>
      <c r="C84" s="295"/>
      <c r="D84" s="370"/>
      <c r="E84" s="370"/>
      <c r="F84" s="370"/>
      <c r="G84" s="295"/>
      <c r="H84" s="295"/>
      <c r="I84" s="295"/>
      <c r="J84" s="295"/>
      <c r="K84" s="295"/>
      <c r="L84" s="295"/>
      <c r="M84" s="370"/>
      <c r="N84" s="370"/>
      <c r="O84" s="370"/>
      <c r="P84" s="295"/>
      <c r="Q84" s="295"/>
      <c r="R84" s="295"/>
    </row>
    <row r="85" spans="1:18" ht="13.15" customHeight="1">
      <c r="A85" s="295"/>
      <c r="B85" s="295"/>
      <c r="C85" s="295"/>
      <c r="D85" s="370"/>
      <c r="E85" s="370"/>
      <c r="F85" s="370"/>
      <c r="G85" s="295"/>
      <c r="H85" s="295"/>
      <c r="I85" s="295"/>
      <c r="J85" s="295"/>
      <c r="K85" s="295"/>
      <c r="L85" s="295"/>
      <c r="M85" s="370"/>
      <c r="N85" s="370"/>
      <c r="O85" s="370"/>
      <c r="P85" s="295"/>
      <c r="Q85" s="295"/>
      <c r="R85" s="295"/>
    </row>
    <row r="86" spans="1:18" ht="13.15" customHeight="1">
      <c r="A86" s="295"/>
      <c r="B86" s="295"/>
      <c r="C86" s="295"/>
      <c r="D86" s="370"/>
      <c r="E86" s="370"/>
      <c r="F86" s="370"/>
      <c r="G86" s="295"/>
      <c r="H86" s="295"/>
      <c r="I86" s="295"/>
      <c r="J86" s="295"/>
      <c r="K86" s="295"/>
      <c r="L86" s="295"/>
      <c r="M86" s="370"/>
      <c r="N86" s="370"/>
      <c r="O86" s="370"/>
      <c r="P86" s="295"/>
      <c r="Q86" s="295"/>
      <c r="R86" s="295"/>
    </row>
    <row r="87" spans="1:18" ht="13.15" customHeight="1">
      <c r="A87" s="295"/>
      <c r="B87" s="295"/>
      <c r="C87" s="295"/>
      <c r="D87" s="370"/>
      <c r="E87" s="370"/>
      <c r="F87" s="370"/>
      <c r="G87" s="295"/>
      <c r="H87" s="295"/>
      <c r="I87" s="295"/>
      <c r="J87" s="295"/>
      <c r="K87" s="295"/>
      <c r="L87" s="295"/>
      <c r="M87" s="370"/>
      <c r="N87" s="370"/>
      <c r="O87" s="370"/>
      <c r="P87" s="295"/>
      <c r="Q87" s="295"/>
      <c r="R87" s="295"/>
    </row>
    <row r="88" spans="1:18" ht="13.15" customHeight="1">
      <c r="A88" s="295"/>
      <c r="B88" s="295"/>
      <c r="C88" s="295"/>
      <c r="D88" s="370"/>
      <c r="E88" s="370"/>
      <c r="F88" s="370"/>
      <c r="G88" s="295"/>
      <c r="H88" s="295"/>
      <c r="I88" s="295"/>
      <c r="J88" s="295"/>
      <c r="K88" s="295"/>
      <c r="L88" s="295"/>
      <c r="M88" s="370"/>
      <c r="N88" s="370"/>
      <c r="O88" s="370"/>
      <c r="P88" s="295"/>
      <c r="Q88" s="295"/>
      <c r="R88" s="295"/>
    </row>
    <row r="89" spans="1:18" ht="13.15" customHeight="1">
      <c r="A89" s="295"/>
      <c r="B89" s="295"/>
      <c r="C89" s="295"/>
      <c r="D89" s="370"/>
      <c r="E89" s="370"/>
      <c r="F89" s="370"/>
      <c r="G89" s="295"/>
      <c r="H89" s="295"/>
      <c r="I89" s="295"/>
      <c r="J89" s="295"/>
      <c r="K89" s="295"/>
      <c r="L89" s="295"/>
      <c r="M89" s="370"/>
      <c r="N89" s="370"/>
      <c r="O89" s="370"/>
      <c r="P89" s="295"/>
      <c r="Q89" s="295"/>
      <c r="R89" s="295"/>
    </row>
    <row r="90" spans="1:18" ht="13.15" customHeight="1">
      <c r="A90" s="295"/>
      <c r="B90" s="295"/>
      <c r="C90" s="295"/>
      <c r="D90" s="370"/>
      <c r="E90" s="370"/>
      <c r="F90" s="370"/>
      <c r="G90" s="295"/>
      <c r="H90" s="295"/>
      <c r="I90" s="295"/>
      <c r="J90" s="295"/>
      <c r="K90" s="295"/>
      <c r="L90" s="295"/>
      <c r="M90" s="370"/>
      <c r="N90" s="370"/>
      <c r="O90" s="370"/>
      <c r="P90" s="295"/>
      <c r="Q90" s="295"/>
      <c r="R90" s="295"/>
    </row>
    <row r="91" spans="1:18" ht="13.15" customHeight="1">
      <c r="A91" s="295"/>
      <c r="B91" s="295"/>
      <c r="C91" s="295"/>
      <c r="D91" s="370"/>
      <c r="E91" s="370"/>
      <c r="F91" s="370"/>
      <c r="G91" s="295"/>
      <c r="H91" s="295"/>
      <c r="I91" s="295"/>
      <c r="J91" s="295"/>
      <c r="K91" s="295"/>
      <c r="L91" s="295"/>
      <c r="M91" s="370"/>
      <c r="N91" s="370"/>
      <c r="O91" s="370"/>
      <c r="P91" s="295"/>
      <c r="Q91" s="295"/>
      <c r="R91" s="295"/>
    </row>
    <row r="92" spans="1:18" ht="13.15" customHeight="1">
      <c r="A92" s="295"/>
      <c r="B92" s="295"/>
      <c r="C92" s="295"/>
      <c r="D92" s="370"/>
      <c r="E92" s="370"/>
      <c r="F92" s="370"/>
      <c r="G92" s="295"/>
      <c r="H92" s="295"/>
      <c r="I92" s="295"/>
      <c r="J92" s="295"/>
      <c r="K92" s="295"/>
      <c r="L92" s="295"/>
      <c r="M92" s="370"/>
      <c r="N92" s="370"/>
      <c r="O92" s="370"/>
      <c r="P92" s="295"/>
      <c r="Q92" s="295"/>
      <c r="R92" s="295"/>
    </row>
    <row r="93" spans="1:18" ht="13.15" customHeight="1">
      <c r="A93" s="295"/>
      <c r="B93" s="295"/>
      <c r="C93" s="295"/>
      <c r="D93" s="370"/>
      <c r="E93" s="370"/>
      <c r="F93" s="370"/>
      <c r="G93" s="295"/>
      <c r="H93" s="295"/>
      <c r="I93" s="295"/>
      <c r="J93" s="295"/>
      <c r="K93" s="295"/>
      <c r="L93" s="295"/>
      <c r="M93" s="370"/>
      <c r="N93" s="370"/>
      <c r="O93" s="370"/>
      <c r="P93" s="295"/>
      <c r="Q93" s="295"/>
      <c r="R93" s="295"/>
    </row>
    <row r="94" spans="1:18" ht="13.15" customHeight="1">
      <c r="A94" s="295"/>
      <c r="B94" s="295"/>
      <c r="C94" s="295"/>
      <c r="D94" s="370"/>
      <c r="E94" s="370"/>
      <c r="F94" s="370"/>
      <c r="G94" s="295"/>
      <c r="H94" s="295"/>
      <c r="I94" s="295"/>
      <c r="J94" s="295"/>
      <c r="K94" s="295"/>
      <c r="L94" s="295"/>
      <c r="M94" s="370"/>
      <c r="N94" s="370"/>
      <c r="O94" s="370"/>
      <c r="P94" s="295"/>
      <c r="Q94" s="295"/>
      <c r="R94" s="295"/>
    </row>
    <row r="95" spans="1:18" ht="13.15" customHeight="1">
      <c r="A95" s="295"/>
      <c r="B95" s="295"/>
      <c r="C95" s="295"/>
      <c r="D95" s="370"/>
      <c r="E95" s="370"/>
      <c r="F95" s="370"/>
      <c r="G95" s="295"/>
      <c r="H95" s="295"/>
      <c r="I95" s="295"/>
      <c r="J95" s="295"/>
      <c r="K95" s="295"/>
      <c r="L95" s="295"/>
      <c r="M95" s="370"/>
      <c r="N95" s="370"/>
      <c r="O95" s="370"/>
      <c r="P95" s="295"/>
      <c r="Q95" s="295"/>
      <c r="R95" s="295"/>
    </row>
    <row r="96" spans="1:18" ht="13.15" customHeight="1">
      <c r="A96" s="295"/>
      <c r="B96" s="295"/>
      <c r="C96" s="295"/>
      <c r="D96" s="370"/>
      <c r="E96" s="370"/>
      <c r="F96" s="370"/>
      <c r="G96" s="295"/>
      <c r="H96" s="295"/>
      <c r="I96" s="295"/>
      <c r="J96" s="295"/>
      <c r="K96" s="295"/>
      <c r="L96" s="295"/>
      <c r="M96" s="370"/>
      <c r="N96" s="370"/>
      <c r="O96" s="370"/>
      <c r="P96" s="295"/>
      <c r="Q96" s="295"/>
      <c r="R96" s="295"/>
    </row>
    <row r="97" spans="1:18" ht="13.15" customHeight="1">
      <c r="A97" s="295"/>
      <c r="B97" s="295"/>
      <c r="C97" s="295"/>
      <c r="D97" s="370"/>
      <c r="E97" s="370"/>
      <c r="F97" s="370"/>
      <c r="G97" s="295"/>
      <c r="H97" s="295"/>
      <c r="I97" s="295"/>
      <c r="J97" s="295"/>
      <c r="K97" s="295"/>
      <c r="L97" s="295"/>
      <c r="M97" s="370"/>
      <c r="N97" s="370"/>
      <c r="O97" s="370"/>
      <c r="P97" s="295"/>
      <c r="Q97" s="295"/>
      <c r="R97" s="295"/>
    </row>
    <row r="98" spans="1:18" ht="13.15" customHeight="1">
      <c r="A98" s="295"/>
      <c r="B98" s="295"/>
      <c r="C98" s="295"/>
      <c r="D98" s="370"/>
      <c r="E98" s="370"/>
      <c r="F98" s="370"/>
      <c r="G98" s="295"/>
      <c r="H98" s="370"/>
      <c r="I98" s="370"/>
      <c r="J98" s="295"/>
      <c r="K98" s="295"/>
      <c r="L98" s="295"/>
      <c r="M98" s="370"/>
      <c r="N98" s="370"/>
      <c r="O98" s="370"/>
      <c r="P98" s="295"/>
      <c r="Q98" s="370"/>
      <c r="R98" s="370"/>
    </row>
    <row r="99" spans="1:18" ht="13.15" customHeight="1">
      <c r="A99" s="295"/>
      <c r="B99" s="295"/>
      <c r="C99" s="295"/>
      <c r="D99" s="370"/>
      <c r="E99" s="370"/>
      <c r="F99" s="370"/>
      <c r="G99" s="295"/>
      <c r="H99" s="370"/>
      <c r="I99" s="370"/>
      <c r="J99" s="295"/>
      <c r="K99" s="295"/>
      <c r="L99" s="295"/>
      <c r="M99" s="370"/>
      <c r="N99" s="370"/>
      <c r="O99" s="370"/>
      <c r="P99" s="295"/>
      <c r="Q99" s="370"/>
      <c r="R99" s="370"/>
    </row>
    <row r="100" spans="1:18" ht="13.15" customHeight="1">
      <c r="A100" s="295"/>
      <c r="B100" s="295"/>
      <c r="C100" s="295"/>
      <c r="D100" s="370"/>
      <c r="E100" s="370"/>
      <c r="F100" s="370"/>
      <c r="G100" s="295"/>
      <c r="H100" s="295"/>
      <c r="I100" s="295"/>
      <c r="J100" s="295"/>
      <c r="K100" s="295"/>
      <c r="L100" s="295"/>
      <c r="M100" s="370"/>
      <c r="N100" s="370"/>
      <c r="O100" s="370"/>
      <c r="P100" s="295"/>
      <c r="Q100" s="295"/>
      <c r="R100" s="295"/>
    </row>
    <row r="101" spans="1:18" ht="13.15" customHeight="1">
      <c r="A101" s="295"/>
      <c r="B101" s="295"/>
      <c r="C101" s="295"/>
      <c r="D101" s="370"/>
      <c r="E101" s="370"/>
      <c r="F101" s="370"/>
      <c r="G101" s="295"/>
      <c r="H101" s="295"/>
      <c r="I101" s="295"/>
      <c r="J101" s="295"/>
      <c r="K101" s="295"/>
      <c r="L101" s="295"/>
      <c r="M101" s="370"/>
      <c r="N101" s="370"/>
      <c r="O101" s="370"/>
      <c r="P101" s="295"/>
      <c r="Q101" s="295"/>
      <c r="R101" s="295"/>
    </row>
    <row r="102" spans="1:18" ht="13.15" customHeight="1">
      <c r="A102" s="295"/>
      <c r="B102" s="295"/>
      <c r="C102" s="295"/>
      <c r="D102" s="370"/>
      <c r="E102" s="370"/>
      <c r="F102" s="370"/>
      <c r="G102" s="295"/>
      <c r="H102" s="295"/>
      <c r="I102" s="295"/>
      <c r="J102" s="295"/>
      <c r="K102" s="295"/>
      <c r="L102" s="295"/>
      <c r="M102" s="370"/>
      <c r="N102" s="370"/>
      <c r="O102" s="370"/>
      <c r="P102" s="295"/>
      <c r="Q102" s="295"/>
      <c r="R102" s="295"/>
    </row>
    <row r="103" spans="1:18" ht="13.15" customHeight="1">
      <c r="A103" s="295"/>
      <c r="B103" s="295"/>
      <c r="C103" s="295"/>
      <c r="D103" s="370"/>
      <c r="E103" s="370"/>
      <c r="F103" s="370"/>
      <c r="G103" s="295"/>
      <c r="H103" s="295"/>
      <c r="I103" s="295"/>
      <c r="J103" s="295"/>
      <c r="K103" s="295"/>
      <c r="L103" s="295"/>
      <c r="M103" s="370"/>
      <c r="N103" s="370"/>
      <c r="O103" s="370"/>
      <c r="P103" s="295"/>
      <c r="Q103" s="295"/>
      <c r="R103" s="295"/>
    </row>
    <row r="104" spans="1:18" ht="13.15" customHeight="1">
      <c r="A104" s="295"/>
      <c r="B104" s="295"/>
      <c r="C104" s="295"/>
      <c r="D104" s="370"/>
      <c r="E104" s="370"/>
      <c r="F104" s="370"/>
      <c r="G104" s="295"/>
      <c r="H104" s="295"/>
      <c r="I104" s="295"/>
      <c r="J104" s="295"/>
      <c r="K104" s="295"/>
      <c r="L104" s="295"/>
      <c r="M104" s="370"/>
      <c r="N104" s="370"/>
      <c r="O104" s="370"/>
      <c r="P104" s="295"/>
      <c r="Q104" s="295"/>
      <c r="R104" s="295"/>
    </row>
    <row r="105" spans="1:18" ht="13.15" customHeight="1">
      <c r="A105" s="295"/>
      <c r="B105" s="295"/>
      <c r="C105" s="295"/>
      <c r="D105" s="370"/>
      <c r="E105" s="370"/>
      <c r="F105" s="370"/>
      <c r="G105" s="295"/>
      <c r="H105" s="295"/>
      <c r="I105" s="295"/>
      <c r="J105" s="295"/>
      <c r="K105" s="295"/>
      <c r="L105" s="295"/>
      <c r="M105" s="370"/>
      <c r="N105" s="370"/>
      <c r="O105" s="370"/>
      <c r="P105" s="295"/>
      <c r="Q105" s="295"/>
      <c r="R105" s="295"/>
    </row>
    <row r="106" spans="1:18" ht="13.15" customHeight="1">
      <c r="A106" s="295"/>
      <c r="B106" s="295"/>
      <c r="C106" s="295"/>
      <c r="D106" s="370"/>
      <c r="E106" s="370"/>
      <c r="F106" s="370"/>
      <c r="G106" s="295"/>
      <c r="H106" s="295"/>
      <c r="I106" s="295"/>
      <c r="J106" s="295"/>
      <c r="K106" s="295"/>
      <c r="L106" s="295"/>
      <c r="M106" s="370"/>
      <c r="N106" s="370"/>
      <c r="O106" s="370"/>
      <c r="P106" s="295"/>
      <c r="Q106" s="295"/>
      <c r="R106" s="295"/>
    </row>
    <row r="107" spans="1:18" ht="13.15" customHeight="1">
      <c r="A107" s="295"/>
      <c r="B107" s="295"/>
      <c r="C107" s="295"/>
      <c r="D107" s="370"/>
      <c r="E107" s="370"/>
      <c r="F107" s="370"/>
      <c r="G107" s="295"/>
      <c r="H107" s="295"/>
      <c r="I107" s="295"/>
      <c r="J107" s="295"/>
      <c r="K107" s="295"/>
      <c r="L107" s="295"/>
      <c r="M107" s="370"/>
      <c r="N107" s="370"/>
      <c r="O107" s="370"/>
      <c r="P107" s="295"/>
      <c r="Q107" s="295"/>
      <c r="R107" s="295"/>
    </row>
    <row r="108" spans="1:18" ht="13.15" customHeight="1">
      <c r="A108" s="295"/>
      <c r="B108" s="295"/>
      <c r="C108" s="295"/>
      <c r="D108" s="370"/>
      <c r="E108" s="370"/>
      <c r="F108" s="370"/>
      <c r="G108" s="295"/>
      <c r="H108" s="295"/>
      <c r="I108" s="295"/>
      <c r="J108" s="295"/>
      <c r="K108" s="295"/>
      <c r="L108" s="295"/>
      <c r="M108" s="370"/>
      <c r="N108" s="370"/>
      <c r="O108" s="370"/>
      <c r="P108" s="295"/>
      <c r="Q108" s="295"/>
      <c r="R108" s="295"/>
    </row>
    <row r="109" spans="1:18" ht="13.15" customHeight="1">
      <c r="A109" s="295"/>
      <c r="B109" s="295"/>
      <c r="C109" s="295"/>
      <c r="D109" s="370"/>
      <c r="E109" s="370"/>
      <c r="F109" s="370"/>
      <c r="G109" s="295"/>
      <c r="H109" s="295"/>
      <c r="I109" s="295"/>
      <c r="J109" s="295"/>
      <c r="K109" s="295"/>
      <c r="L109" s="295"/>
      <c r="M109" s="370"/>
      <c r="N109" s="370"/>
      <c r="O109" s="370"/>
      <c r="P109" s="295"/>
      <c r="Q109" s="295"/>
      <c r="R109" s="295"/>
    </row>
    <row r="110" spans="1:18" ht="13.15" customHeight="1">
      <c r="A110" s="295"/>
      <c r="B110" s="295"/>
      <c r="C110" s="295"/>
      <c r="D110" s="370"/>
      <c r="E110" s="370"/>
      <c r="F110" s="370"/>
      <c r="G110" s="295"/>
      <c r="H110" s="295"/>
      <c r="I110" s="295"/>
      <c r="J110" s="295"/>
      <c r="K110" s="295"/>
      <c r="L110" s="295"/>
      <c r="M110" s="370"/>
      <c r="N110" s="370"/>
      <c r="O110" s="370"/>
      <c r="P110" s="295"/>
      <c r="Q110" s="295"/>
      <c r="R110" s="295"/>
    </row>
    <row r="111" spans="1:18" ht="13.15" customHeight="1">
      <c r="A111" s="295"/>
      <c r="B111" s="295"/>
      <c r="C111" s="295"/>
      <c r="D111" s="370"/>
      <c r="E111" s="370"/>
      <c r="F111" s="370"/>
      <c r="G111" s="295"/>
      <c r="H111" s="295"/>
      <c r="I111" s="295"/>
      <c r="J111" s="295"/>
      <c r="K111" s="295"/>
      <c r="L111" s="295"/>
      <c r="M111" s="370"/>
      <c r="N111" s="370"/>
      <c r="O111" s="370"/>
      <c r="P111" s="295"/>
      <c r="Q111" s="295"/>
      <c r="R111" s="295"/>
    </row>
    <row r="112" spans="1:18" ht="13.15" customHeight="1">
      <c r="A112" s="295"/>
      <c r="B112" s="295"/>
      <c r="C112" s="295"/>
      <c r="D112" s="370"/>
      <c r="E112" s="370"/>
      <c r="F112" s="370"/>
      <c r="G112" s="295"/>
      <c r="H112" s="295"/>
      <c r="I112" s="295"/>
      <c r="J112" s="295"/>
      <c r="K112" s="295"/>
      <c r="L112" s="295"/>
      <c r="M112" s="370"/>
      <c r="N112" s="370"/>
      <c r="O112" s="370"/>
      <c r="P112" s="295"/>
      <c r="Q112" s="295"/>
      <c r="R112" s="295"/>
    </row>
    <row r="113" spans="1:18" ht="13.15" customHeight="1">
      <c r="A113" s="295"/>
      <c r="B113" s="295"/>
      <c r="C113" s="295"/>
      <c r="D113" s="370"/>
      <c r="E113" s="370"/>
      <c r="F113" s="370"/>
      <c r="G113" s="295"/>
      <c r="H113" s="295"/>
      <c r="I113" s="295"/>
      <c r="J113" s="295"/>
      <c r="K113" s="295"/>
      <c r="L113" s="295"/>
      <c r="M113" s="370"/>
      <c r="N113" s="370"/>
      <c r="O113" s="370"/>
      <c r="P113" s="295"/>
      <c r="Q113" s="295"/>
      <c r="R113" s="295"/>
    </row>
    <row r="114" spans="1:18" ht="13.15" customHeight="1">
      <c r="A114" s="295"/>
      <c r="B114" s="295"/>
      <c r="C114" s="295"/>
      <c r="D114" s="370"/>
      <c r="E114" s="370"/>
      <c r="F114" s="370"/>
      <c r="G114" s="295"/>
      <c r="H114" s="295"/>
      <c r="I114" s="295"/>
      <c r="J114" s="295"/>
      <c r="K114" s="295"/>
      <c r="L114" s="295"/>
      <c r="M114" s="370"/>
      <c r="N114" s="370"/>
      <c r="O114" s="370"/>
      <c r="P114" s="295"/>
      <c r="Q114" s="295"/>
      <c r="R114" s="295"/>
    </row>
    <row r="115" spans="1:18" ht="13.15" customHeight="1">
      <c r="A115" s="295"/>
      <c r="B115" s="295"/>
      <c r="C115" s="295"/>
      <c r="D115" s="370"/>
      <c r="E115" s="370"/>
      <c r="F115" s="370"/>
      <c r="G115" s="295"/>
      <c r="H115" s="295"/>
      <c r="I115" s="295"/>
      <c r="J115" s="295"/>
      <c r="K115" s="295"/>
      <c r="L115" s="295"/>
      <c r="M115" s="370"/>
      <c r="N115" s="370"/>
      <c r="O115" s="370"/>
      <c r="P115" s="295"/>
      <c r="Q115" s="295"/>
      <c r="R115" s="295"/>
    </row>
    <row r="116" spans="1:18" ht="13.15" customHeight="1">
      <c r="A116" s="295"/>
      <c r="B116" s="295"/>
      <c r="C116" s="295"/>
      <c r="D116" s="370"/>
      <c r="E116" s="370"/>
      <c r="F116" s="370"/>
      <c r="G116" s="295"/>
      <c r="H116" s="295"/>
      <c r="I116" s="295"/>
      <c r="J116" s="295"/>
      <c r="K116" s="295"/>
      <c r="L116" s="295"/>
      <c r="M116" s="370"/>
      <c r="N116" s="370"/>
      <c r="O116" s="370"/>
      <c r="P116" s="295"/>
      <c r="Q116" s="295"/>
      <c r="R116" s="295"/>
    </row>
    <row r="117" spans="1:18" ht="13.15" customHeight="1">
      <c r="A117" s="295"/>
      <c r="B117" s="295"/>
      <c r="C117" s="295"/>
      <c r="D117" s="370"/>
      <c r="E117" s="370"/>
      <c r="F117" s="370"/>
      <c r="G117" s="295"/>
      <c r="H117" s="295"/>
      <c r="I117" s="295"/>
      <c r="J117" s="295"/>
      <c r="K117" s="295"/>
      <c r="L117" s="295"/>
      <c r="M117" s="370"/>
      <c r="N117" s="370"/>
      <c r="O117" s="370"/>
      <c r="P117" s="295"/>
      <c r="Q117" s="295"/>
      <c r="R117" s="295"/>
    </row>
    <row r="118" spans="1:18" ht="13.15" customHeight="1">
      <c r="A118" s="295"/>
      <c r="B118" s="295"/>
      <c r="C118" s="295"/>
      <c r="D118" s="370"/>
      <c r="E118" s="370"/>
      <c r="F118" s="370"/>
      <c r="G118" s="295"/>
      <c r="H118" s="295"/>
      <c r="I118" s="295"/>
      <c r="J118" s="295"/>
      <c r="K118" s="295"/>
      <c r="L118" s="295"/>
      <c r="M118" s="370"/>
      <c r="N118" s="370"/>
      <c r="O118" s="370"/>
      <c r="P118" s="295"/>
      <c r="Q118" s="295"/>
      <c r="R118" s="295"/>
    </row>
    <row r="119" spans="1:18" ht="13.15" customHeight="1">
      <c r="A119" s="295"/>
      <c r="B119" s="295"/>
      <c r="C119" s="295"/>
      <c r="D119" s="370"/>
      <c r="E119" s="370"/>
      <c r="F119" s="370"/>
      <c r="G119" s="295"/>
      <c r="H119" s="295"/>
      <c r="I119" s="295"/>
      <c r="J119" s="295"/>
      <c r="K119" s="295"/>
      <c r="L119" s="295"/>
      <c r="M119" s="370"/>
      <c r="N119" s="370"/>
      <c r="O119" s="370"/>
      <c r="P119" s="295"/>
      <c r="Q119" s="295"/>
      <c r="R119" s="295"/>
    </row>
    <row r="120" spans="1:18" ht="13.15" customHeight="1">
      <c r="A120" s="295"/>
      <c r="B120" s="295"/>
      <c r="C120" s="295"/>
      <c r="D120" s="370"/>
      <c r="E120" s="370"/>
      <c r="F120" s="370"/>
      <c r="G120" s="295"/>
      <c r="H120" s="295"/>
      <c r="I120" s="295"/>
      <c r="J120" s="295"/>
      <c r="K120" s="295"/>
      <c r="L120" s="295"/>
      <c r="M120" s="370"/>
      <c r="N120" s="370"/>
      <c r="O120" s="370"/>
      <c r="P120" s="295"/>
      <c r="Q120" s="295"/>
      <c r="R120" s="295"/>
    </row>
    <row r="121" spans="1:18" ht="13.15" customHeight="1">
      <c r="A121" s="295"/>
      <c r="B121" s="295"/>
      <c r="C121" s="295"/>
      <c r="D121" s="370"/>
      <c r="E121" s="370"/>
      <c r="F121" s="370"/>
      <c r="G121" s="295"/>
      <c r="H121" s="295"/>
      <c r="I121" s="295"/>
      <c r="J121" s="295"/>
      <c r="K121" s="295"/>
      <c r="L121" s="295"/>
      <c r="M121" s="370"/>
      <c r="N121" s="370"/>
      <c r="O121" s="370"/>
      <c r="P121" s="295"/>
      <c r="Q121" s="295"/>
      <c r="R121" s="295"/>
    </row>
    <row r="122" spans="1:18" ht="13.15" customHeight="1">
      <c r="A122" s="295"/>
      <c r="B122" s="295"/>
      <c r="C122" s="295"/>
      <c r="D122" s="370"/>
      <c r="E122" s="370"/>
      <c r="F122" s="370"/>
      <c r="G122" s="295"/>
      <c r="H122" s="295"/>
      <c r="I122" s="295"/>
      <c r="J122" s="295"/>
      <c r="K122" s="295"/>
      <c r="L122" s="295"/>
      <c r="M122" s="370"/>
      <c r="N122" s="370"/>
      <c r="O122" s="370"/>
      <c r="P122" s="295"/>
      <c r="Q122" s="295"/>
      <c r="R122" s="295"/>
    </row>
    <row r="123" spans="1:18" ht="13.15" customHeight="1">
      <c r="A123" s="295"/>
      <c r="B123" s="295"/>
      <c r="C123" s="295"/>
      <c r="D123" s="370"/>
      <c r="E123" s="370"/>
      <c r="F123" s="370"/>
      <c r="G123" s="295"/>
      <c r="H123" s="295"/>
      <c r="I123" s="295"/>
      <c r="J123" s="295"/>
      <c r="K123" s="295"/>
      <c r="L123" s="295"/>
      <c r="M123" s="370"/>
      <c r="N123" s="370"/>
      <c r="O123" s="370"/>
      <c r="P123" s="295"/>
      <c r="Q123" s="295"/>
      <c r="R123" s="295"/>
    </row>
    <row r="124" spans="1:18" ht="13.15" customHeight="1">
      <c r="A124" s="295"/>
      <c r="B124" s="295"/>
      <c r="C124" s="295"/>
      <c r="D124" s="370"/>
      <c r="E124" s="370"/>
      <c r="F124" s="370"/>
      <c r="G124" s="295"/>
      <c r="H124" s="295"/>
      <c r="I124" s="295"/>
      <c r="J124" s="295"/>
      <c r="K124" s="295"/>
      <c r="L124" s="295"/>
      <c r="M124" s="370"/>
      <c r="N124" s="370"/>
      <c r="O124" s="370"/>
      <c r="P124" s="295"/>
      <c r="Q124" s="295"/>
      <c r="R124" s="295"/>
    </row>
    <row r="125" spans="1:18" ht="13.15" customHeight="1">
      <c r="A125" s="295"/>
      <c r="B125" s="295"/>
      <c r="C125" s="295"/>
      <c r="D125" s="370"/>
      <c r="E125" s="370"/>
      <c r="F125" s="370"/>
      <c r="G125" s="295"/>
      <c r="H125" s="295"/>
      <c r="I125" s="295"/>
      <c r="J125" s="295"/>
      <c r="K125" s="295"/>
      <c r="L125" s="295"/>
      <c r="M125" s="370"/>
      <c r="N125" s="370"/>
      <c r="O125" s="370"/>
      <c r="P125" s="295"/>
      <c r="Q125" s="295"/>
      <c r="R125" s="295"/>
    </row>
    <row r="126" spans="1:18" ht="13.15" customHeight="1">
      <c r="A126" s="295"/>
      <c r="B126" s="295"/>
      <c r="C126" s="295"/>
      <c r="D126" s="370"/>
      <c r="E126" s="370"/>
      <c r="F126" s="370"/>
      <c r="G126" s="295"/>
      <c r="H126" s="295"/>
      <c r="I126" s="295"/>
      <c r="J126" s="295"/>
      <c r="K126" s="295"/>
      <c r="L126" s="295"/>
      <c r="M126" s="370"/>
      <c r="N126" s="370"/>
      <c r="O126" s="370"/>
      <c r="P126" s="295"/>
      <c r="Q126" s="295"/>
      <c r="R126" s="295"/>
    </row>
    <row r="127" spans="1:18" ht="13.15" customHeight="1">
      <c r="A127" s="295"/>
      <c r="B127" s="295"/>
      <c r="C127" s="295"/>
      <c r="D127" s="370"/>
      <c r="E127" s="370"/>
      <c r="F127" s="370"/>
      <c r="G127" s="295"/>
      <c r="H127" s="295"/>
      <c r="I127" s="295"/>
      <c r="J127" s="295"/>
      <c r="K127" s="295"/>
      <c r="L127" s="295"/>
      <c r="M127" s="370"/>
      <c r="N127" s="370"/>
      <c r="O127" s="370"/>
      <c r="P127" s="295"/>
      <c r="Q127" s="295"/>
      <c r="R127" s="295"/>
    </row>
    <row r="128" spans="1:18" ht="13.15" customHeight="1">
      <c r="A128" s="295"/>
      <c r="B128" s="295"/>
      <c r="C128" s="295"/>
      <c r="D128" s="370"/>
      <c r="E128" s="370"/>
      <c r="F128" s="370"/>
      <c r="G128" s="295"/>
      <c r="H128" s="295"/>
      <c r="I128" s="295"/>
      <c r="J128" s="295"/>
      <c r="K128" s="295"/>
      <c r="L128" s="295"/>
      <c r="M128" s="370"/>
      <c r="N128" s="370"/>
      <c r="O128" s="370"/>
      <c r="P128" s="295"/>
      <c r="Q128" s="295"/>
      <c r="R128" s="295"/>
    </row>
    <row r="129" spans="1:18" ht="13.15" customHeight="1">
      <c r="A129" s="295"/>
      <c r="B129" s="295"/>
      <c r="C129" s="295"/>
      <c r="D129" s="370"/>
      <c r="E129" s="370"/>
      <c r="F129" s="370"/>
      <c r="G129" s="295"/>
      <c r="H129" s="295"/>
      <c r="I129" s="295"/>
      <c r="J129" s="295"/>
      <c r="K129" s="295"/>
      <c r="L129" s="295"/>
      <c r="M129" s="370"/>
      <c r="N129" s="370"/>
      <c r="O129" s="370"/>
      <c r="P129" s="295"/>
      <c r="Q129" s="295"/>
      <c r="R129" s="295"/>
    </row>
    <row r="130" spans="1:18" ht="13.15" customHeight="1">
      <c r="A130" s="295"/>
      <c r="B130" s="295"/>
      <c r="C130" s="295"/>
      <c r="D130" s="370"/>
      <c r="E130" s="370"/>
      <c r="F130" s="370"/>
      <c r="G130" s="295"/>
      <c r="H130" s="295"/>
      <c r="I130" s="295"/>
      <c r="J130" s="295"/>
      <c r="K130" s="295"/>
      <c r="L130" s="295"/>
      <c r="M130" s="370"/>
      <c r="N130" s="370"/>
      <c r="O130" s="370"/>
      <c r="P130" s="295"/>
      <c r="Q130" s="295"/>
      <c r="R130" s="295"/>
    </row>
    <row r="131" spans="1:18" ht="13.15" customHeight="1">
      <c r="A131" s="295"/>
      <c r="B131" s="295"/>
      <c r="C131" s="295"/>
      <c r="D131" s="370"/>
      <c r="E131" s="370"/>
      <c r="F131" s="370"/>
      <c r="G131" s="295"/>
      <c r="H131" s="295"/>
      <c r="I131" s="295"/>
      <c r="J131" s="295"/>
      <c r="K131" s="295"/>
      <c r="L131" s="295"/>
      <c r="M131" s="370"/>
      <c r="N131" s="370"/>
      <c r="O131" s="370"/>
      <c r="P131" s="295"/>
      <c r="Q131" s="295"/>
      <c r="R131" s="295"/>
    </row>
    <row r="132" spans="1:18" ht="13.15" customHeight="1">
      <c r="A132" s="295"/>
      <c r="B132" s="295"/>
      <c r="C132" s="295"/>
      <c r="D132" s="370"/>
      <c r="E132" s="370"/>
      <c r="F132" s="370"/>
      <c r="G132" s="295"/>
      <c r="H132" s="295"/>
      <c r="I132" s="295"/>
      <c r="J132" s="295"/>
      <c r="K132" s="295"/>
      <c r="L132" s="295"/>
      <c r="M132" s="370"/>
      <c r="N132" s="370"/>
      <c r="O132" s="370"/>
      <c r="P132" s="295"/>
      <c r="Q132" s="295"/>
      <c r="R132" s="295"/>
    </row>
    <row r="133" spans="1:18" ht="13.15" customHeight="1">
      <c r="A133" s="295"/>
      <c r="B133" s="295"/>
      <c r="C133" s="295"/>
      <c r="D133" s="370"/>
      <c r="E133" s="370"/>
      <c r="F133" s="370"/>
      <c r="G133" s="295"/>
      <c r="H133" s="295"/>
      <c r="I133" s="295"/>
      <c r="J133" s="295"/>
      <c r="K133" s="295"/>
      <c r="L133" s="295"/>
      <c r="M133" s="370"/>
      <c r="N133" s="370"/>
      <c r="O133" s="370"/>
      <c r="P133" s="295"/>
      <c r="Q133" s="295"/>
      <c r="R133" s="295"/>
    </row>
    <row r="134" spans="1:18" ht="13.15" customHeight="1">
      <c r="A134" s="295"/>
      <c r="B134" s="295"/>
      <c r="C134" s="295"/>
      <c r="D134" s="370"/>
      <c r="E134" s="370"/>
      <c r="F134" s="370"/>
      <c r="G134" s="295"/>
      <c r="H134" s="295"/>
      <c r="I134" s="295"/>
      <c r="J134" s="295"/>
      <c r="K134" s="295"/>
      <c r="L134" s="295"/>
      <c r="M134" s="370"/>
      <c r="N134" s="370"/>
      <c r="O134" s="370"/>
      <c r="P134" s="295"/>
      <c r="Q134" s="295"/>
      <c r="R134" s="295"/>
    </row>
    <row r="135" spans="1:18" ht="13.15" customHeight="1">
      <c r="A135" s="295"/>
      <c r="B135" s="295"/>
      <c r="C135" s="295"/>
      <c r="D135" s="370"/>
      <c r="E135" s="370"/>
      <c r="F135" s="370"/>
      <c r="G135" s="295"/>
      <c r="H135" s="295"/>
      <c r="I135" s="295"/>
      <c r="J135" s="295"/>
      <c r="K135" s="295"/>
      <c r="L135" s="295"/>
      <c r="M135" s="370"/>
      <c r="N135" s="370"/>
      <c r="O135" s="370"/>
      <c r="P135" s="295"/>
      <c r="Q135" s="295"/>
      <c r="R135" s="295"/>
    </row>
    <row r="136" spans="1:18" ht="13.15" customHeight="1">
      <c r="A136" s="295"/>
      <c r="B136" s="295"/>
      <c r="C136" s="295"/>
      <c r="D136" s="370"/>
      <c r="E136" s="370"/>
      <c r="F136" s="370"/>
      <c r="G136" s="295"/>
      <c r="H136" s="295"/>
      <c r="I136" s="295"/>
      <c r="J136" s="295"/>
      <c r="K136" s="295"/>
      <c r="L136" s="295"/>
      <c r="M136" s="370"/>
      <c r="N136" s="370"/>
      <c r="O136" s="370"/>
      <c r="P136" s="295"/>
      <c r="Q136" s="295"/>
      <c r="R136" s="295"/>
    </row>
    <row r="137" spans="1:18" ht="13.15" customHeight="1">
      <c r="A137" s="295"/>
      <c r="B137" s="295"/>
      <c r="C137" s="295"/>
      <c r="D137" s="370"/>
      <c r="E137" s="370"/>
      <c r="F137" s="370"/>
      <c r="G137" s="295"/>
      <c r="H137" s="295"/>
      <c r="I137" s="295"/>
      <c r="J137" s="295"/>
      <c r="K137" s="295"/>
      <c r="L137" s="295"/>
      <c r="M137" s="370"/>
      <c r="N137" s="370"/>
      <c r="O137" s="370"/>
      <c r="P137" s="295"/>
      <c r="Q137" s="295"/>
      <c r="R137" s="295"/>
    </row>
    <row r="138" spans="1:18" ht="13.15" customHeight="1">
      <c r="A138" s="295"/>
      <c r="B138" s="295"/>
      <c r="C138" s="295"/>
      <c r="D138" s="370"/>
      <c r="E138" s="370"/>
      <c r="F138" s="370"/>
      <c r="G138" s="295"/>
      <c r="H138" s="295"/>
      <c r="I138" s="295"/>
      <c r="J138" s="295"/>
      <c r="K138" s="295"/>
      <c r="L138" s="295"/>
      <c r="M138" s="370"/>
      <c r="N138" s="370"/>
      <c r="O138" s="370"/>
      <c r="P138" s="295"/>
      <c r="Q138" s="295"/>
      <c r="R138" s="295"/>
    </row>
    <row r="139" spans="1:18" ht="13.15" customHeight="1">
      <c r="A139" s="295"/>
      <c r="B139" s="295"/>
      <c r="C139" s="295"/>
      <c r="D139" s="370"/>
      <c r="E139" s="370"/>
      <c r="F139" s="370"/>
      <c r="G139" s="295"/>
      <c r="H139" s="295"/>
      <c r="I139" s="295"/>
      <c r="J139" s="295"/>
      <c r="K139" s="295"/>
      <c r="L139" s="295"/>
      <c r="M139" s="370"/>
      <c r="N139" s="370"/>
      <c r="O139" s="370"/>
      <c r="P139" s="295"/>
      <c r="Q139" s="295"/>
      <c r="R139" s="295"/>
    </row>
    <row r="140" spans="1:18" ht="13.15" customHeight="1">
      <c r="A140" s="295"/>
      <c r="B140" s="295"/>
      <c r="C140" s="295"/>
      <c r="D140" s="370"/>
      <c r="E140" s="370"/>
      <c r="F140" s="370"/>
      <c r="G140" s="295"/>
      <c r="H140" s="295"/>
      <c r="I140" s="295"/>
      <c r="J140" s="295"/>
      <c r="K140" s="295"/>
      <c r="L140" s="295"/>
      <c r="M140" s="370"/>
      <c r="N140" s="370"/>
      <c r="O140" s="370"/>
      <c r="P140" s="295"/>
      <c r="Q140" s="295"/>
      <c r="R140" s="295"/>
    </row>
    <row r="141" spans="1:18" ht="13.15" customHeight="1">
      <c r="A141" s="295"/>
      <c r="B141" s="295"/>
      <c r="C141" s="295"/>
      <c r="D141" s="370"/>
      <c r="E141" s="370"/>
      <c r="F141" s="370"/>
      <c r="G141" s="295"/>
      <c r="H141" s="295"/>
      <c r="I141" s="295"/>
      <c r="J141" s="295"/>
      <c r="K141" s="295"/>
      <c r="L141" s="295"/>
      <c r="M141" s="370"/>
      <c r="N141" s="370"/>
      <c r="O141" s="370"/>
      <c r="P141" s="295"/>
      <c r="Q141" s="295"/>
      <c r="R141" s="295"/>
    </row>
    <row r="142" spans="1:18" ht="13.15" customHeight="1">
      <c r="A142" s="295"/>
      <c r="B142" s="295"/>
      <c r="C142" s="295"/>
      <c r="D142" s="370"/>
      <c r="E142" s="370"/>
      <c r="F142" s="370"/>
      <c r="G142" s="295"/>
      <c r="H142" s="295"/>
      <c r="I142" s="295"/>
      <c r="J142" s="295"/>
      <c r="K142" s="295"/>
      <c r="L142" s="295"/>
      <c r="M142" s="370"/>
      <c r="N142" s="370"/>
      <c r="O142" s="370"/>
      <c r="P142" s="295"/>
      <c r="Q142" s="295"/>
      <c r="R142" s="295"/>
    </row>
    <row r="143" spans="1:18" ht="13.15" customHeight="1">
      <c r="A143" s="295"/>
      <c r="B143" s="295"/>
      <c r="C143" s="295"/>
      <c r="D143" s="370"/>
      <c r="E143" s="370"/>
      <c r="F143" s="370"/>
      <c r="G143" s="295"/>
      <c r="H143" s="295"/>
      <c r="I143" s="295"/>
      <c r="J143" s="295"/>
      <c r="K143" s="295"/>
      <c r="L143" s="295"/>
      <c r="M143" s="370"/>
      <c r="N143" s="370"/>
      <c r="O143" s="370"/>
      <c r="P143" s="295"/>
      <c r="Q143" s="295"/>
      <c r="R143" s="295"/>
    </row>
    <row r="144" spans="1:18" ht="13.15" customHeight="1">
      <c r="A144" s="295"/>
      <c r="B144" s="295"/>
      <c r="C144" s="295"/>
      <c r="D144" s="370"/>
      <c r="E144" s="370"/>
      <c r="F144" s="370"/>
      <c r="G144" s="295"/>
      <c r="H144" s="295"/>
      <c r="I144" s="295"/>
      <c r="J144" s="295"/>
      <c r="K144" s="295"/>
      <c r="L144" s="295"/>
      <c r="M144" s="370"/>
      <c r="N144" s="370"/>
      <c r="O144" s="370"/>
      <c r="P144" s="295"/>
      <c r="Q144" s="295"/>
      <c r="R144" s="295"/>
    </row>
    <row r="145" spans="1:18" ht="13.15" customHeight="1">
      <c r="A145" s="295"/>
      <c r="B145" s="295"/>
      <c r="C145" s="295"/>
      <c r="D145" s="370"/>
      <c r="E145" s="370"/>
      <c r="F145" s="370"/>
      <c r="G145" s="295"/>
      <c r="H145" s="295"/>
      <c r="I145" s="295"/>
      <c r="J145" s="295"/>
      <c r="K145" s="295"/>
      <c r="L145" s="295"/>
      <c r="M145" s="370"/>
      <c r="N145" s="370"/>
      <c r="O145" s="370"/>
      <c r="P145" s="295"/>
      <c r="Q145" s="295"/>
      <c r="R145" s="295"/>
    </row>
    <row r="146" spans="1:18" ht="13.15" customHeight="1">
      <c r="A146" s="295"/>
      <c r="B146" s="295"/>
      <c r="C146" s="295"/>
      <c r="D146" s="370"/>
      <c r="E146" s="370"/>
      <c r="F146" s="370"/>
      <c r="G146" s="295"/>
      <c r="H146" s="295"/>
      <c r="I146" s="295"/>
      <c r="J146" s="295"/>
      <c r="K146" s="295"/>
      <c r="L146" s="295"/>
      <c r="M146" s="370"/>
      <c r="N146" s="370"/>
      <c r="O146" s="370"/>
      <c r="P146" s="295"/>
      <c r="Q146" s="295"/>
      <c r="R146" s="295"/>
    </row>
    <row r="147" spans="1:18" ht="13.15" customHeight="1">
      <c r="A147" s="295"/>
      <c r="B147" s="295"/>
      <c r="C147" s="295"/>
      <c r="D147" s="370"/>
      <c r="E147" s="370"/>
      <c r="F147" s="370"/>
      <c r="G147" s="295"/>
      <c r="H147" s="295"/>
      <c r="I147" s="295"/>
      <c r="J147" s="295"/>
      <c r="K147" s="295"/>
      <c r="L147" s="295"/>
      <c r="M147" s="370"/>
      <c r="N147" s="370"/>
      <c r="O147" s="370"/>
      <c r="P147" s="295"/>
      <c r="Q147" s="295"/>
      <c r="R147" s="295"/>
    </row>
    <row r="148" spans="1:18" ht="13.15" customHeight="1">
      <c r="A148" s="295"/>
      <c r="B148" s="295"/>
      <c r="C148" s="295"/>
      <c r="D148" s="370"/>
      <c r="E148" s="370"/>
      <c r="F148" s="370"/>
      <c r="G148" s="295"/>
      <c r="H148" s="295"/>
      <c r="I148" s="295"/>
      <c r="J148" s="295"/>
      <c r="K148" s="295"/>
      <c r="L148" s="295"/>
      <c r="M148" s="370"/>
      <c r="N148" s="370"/>
      <c r="O148" s="370"/>
      <c r="P148" s="295"/>
      <c r="Q148" s="295"/>
      <c r="R148" s="295"/>
    </row>
    <row r="149" spans="1:18" ht="13.15" customHeight="1">
      <c r="A149" s="295"/>
      <c r="B149" s="295"/>
      <c r="C149" s="295"/>
      <c r="D149" s="370"/>
      <c r="E149" s="370"/>
      <c r="F149" s="370"/>
      <c r="G149" s="295"/>
      <c r="H149" s="295"/>
      <c r="I149" s="295"/>
      <c r="J149" s="295"/>
      <c r="K149" s="295"/>
      <c r="L149" s="295"/>
      <c r="M149" s="370"/>
      <c r="N149" s="370"/>
      <c r="O149" s="370"/>
      <c r="P149" s="295"/>
      <c r="Q149" s="295"/>
      <c r="R149" s="295"/>
    </row>
    <row r="150" spans="1:18" ht="13.15" customHeight="1">
      <c r="A150" s="295"/>
      <c r="B150" s="295"/>
      <c r="C150" s="295"/>
      <c r="D150" s="370"/>
      <c r="E150" s="370"/>
      <c r="F150" s="370"/>
      <c r="G150" s="295"/>
      <c r="H150" s="295"/>
      <c r="I150" s="295"/>
      <c r="J150" s="295"/>
      <c r="K150" s="295"/>
      <c r="L150" s="295"/>
      <c r="M150" s="370"/>
      <c r="N150" s="370"/>
      <c r="O150" s="370"/>
      <c r="P150" s="295"/>
      <c r="Q150" s="295"/>
      <c r="R150" s="295"/>
    </row>
    <row r="151" spans="1:18" ht="13.15" customHeight="1">
      <c r="A151" s="295"/>
      <c r="B151" s="295"/>
      <c r="C151" s="295"/>
      <c r="D151" s="370"/>
      <c r="E151" s="370"/>
      <c r="F151" s="370"/>
      <c r="G151" s="295"/>
      <c r="H151" s="295"/>
      <c r="I151" s="295"/>
      <c r="J151" s="295"/>
      <c r="K151" s="295"/>
      <c r="L151" s="295"/>
      <c r="M151" s="370"/>
      <c r="N151" s="370"/>
      <c r="O151" s="370"/>
      <c r="P151" s="295"/>
      <c r="Q151" s="295"/>
      <c r="R151" s="295"/>
    </row>
    <row r="152" spans="1:18" ht="13.15" customHeight="1">
      <c r="A152" s="295"/>
      <c r="B152" s="295"/>
      <c r="C152" s="295"/>
      <c r="D152" s="370"/>
      <c r="E152" s="370"/>
      <c r="F152" s="370"/>
      <c r="G152" s="295"/>
      <c r="H152" s="295"/>
      <c r="I152" s="295"/>
      <c r="J152" s="295"/>
      <c r="K152" s="295"/>
      <c r="L152" s="295"/>
      <c r="M152" s="370"/>
      <c r="N152" s="370"/>
      <c r="O152" s="370"/>
      <c r="P152" s="295"/>
      <c r="Q152" s="295"/>
      <c r="R152" s="295"/>
    </row>
    <row r="153" spans="1:18" ht="13.15" customHeight="1">
      <c r="A153" s="295"/>
      <c r="B153" s="295"/>
      <c r="C153" s="295"/>
      <c r="D153" s="370"/>
      <c r="E153" s="370"/>
      <c r="F153" s="370"/>
      <c r="G153" s="295"/>
      <c r="H153" s="295"/>
      <c r="I153" s="295"/>
      <c r="J153" s="295"/>
      <c r="K153" s="295"/>
      <c r="L153" s="295"/>
      <c r="M153" s="370"/>
      <c r="N153" s="370"/>
      <c r="O153" s="370"/>
      <c r="P153" s="295"/>
      <c r="Q153" s="295"/>
      <c r="R153" s="295"/>
    </row>
    <row r="154" spans="1:18" ht="13.15" customHeight="1">
      <c r="A154" s="295"/>
      <c r="B154" s="295"/>
      <c r="C154" s="295"/>
      <c r="D154" s="370"/>
      <c r="E154" s="370"/>
      <c r="F154" s="370"/>
      <c r="G154" s="295"/>
      <c r="H154" s="295"/>
      <c r="I154" s="295"/>
      <c r="J154" s="295"/>
      <c r="K154" s="295"/>
      <c r="L154" s="295"/>
      <c r="M154" s="370"/>
      <c r="N154" s="370"/>
      <c r="O154" s="370"/>
      <c r="P154" s="295"/>
      <c r="Q154" s="295"/>
      <c r="R154" s="295"/>
    </row>
    <row r="155" spans="1:18" ht="13.15" customHeight="1">
      <c r="A155" s="295"/>
      <c r="B155" s="295"/>
      <c r="C155" s="295"/>
      <c r="D155" s="370"/>
      <c r="E155" s="370"/>
      <c r="F155" s="370"/>
      <c r="G155" s="295"/>
      <c r="H155" s="295"/>
      <c r="I155" s="295"/>
      <c r="J155" s="295"/>
      <c r="K155" s="295"/>
      <c r="L155" s="295"/>
      <c r="M155" s="370"/>
      <c r="N155" s="370"/>
      <c r="O155" s="370"/>
      <c r="P155" s="295"/>
      <c r="Q155" s="295"/>
      <c r="R155" s="295"/>
    </row>
    <row r="156" spans="1:18" ht="13.15" customHeight="1">
      <c r="A156" s="295"/>
      <c r="B156" s="295"/>
      <c r="C156" s="295"/>
      <c r="D156" s="370"/>
      <c r="E156" s="370"/>
      <c r="F156" s="370"/>
      <c r="G156" s="295"/>
      <c r="H156" s="295"/>
      <c r="I156" s="295"/>
      <c r="J156" s="295"/>
      <c r="K156" s="295"/>
      <c r="L156" s="295"/>
      <c r="M156" s="370"/>
      <c r="N156" s="370"/>
      <c r="O156" s="370"/>
      <c r="P156" s="295"/>
      <c r="Q156" s="295"/>
      <c r="R156" s="295"/>
    </row>
    <row r="157" spans="1:18" ht="13.15" customHeight="1">
      <c r="A157" s="295"/>
      <c r="B157" s="295"/>
      <c r="C157" s="295"/>
      <c r="D157" s="370"/>
      <c r="E157" s="370"/>
      <c r="F157" s="370"/>
      <c r="G157" s="295"/>
      <c r="H157" s="295"/>
      <c r="I157" s="295"/>
      <c r="J157" s="295"/>
      <c r="K157" s="295"/>
      <c r="L157" s="295"/>
      <c r="M157" s="370"/>
      <c r="N157" s="370"/>
      <c r="O157" s="370"/>
      <c r="P157" s="295"/>
      <c r="Q157" s="295"/>
      <c r="R157" s="295"/>
    </row>
    <row r="158" spans="1:18" ht="13.15" customHeight="1">
      <c r="A158" s="295"/>
      <c r="B158" s="295"/>
      <c r="C158" s="295"/>
      <c r="D158" s="370"/>
      <c r="E158" s="370"/>
      <c r="F158" s="370"/>
      <c r="G158" s="295"/>
      <c r="H158" s="295"/>
      <c r="I158" s="295"/>
      <c r="J158" s="295"/>
      <c r="K158" s="295"/>
      <c r="L158" s="295"/>
      <c r="M158" s="370"/>
      <c r="N158" s="370"/>
      <c r="O158" s="370"/>
      <c r="P158" s="295"/>
      <c r="Q158" s="295"/>
      <c r="R158" s="295"/>
    </row>
    <row r="159" spans="1:18" ht="13.15" customHeight="1">
      <c r="A159" s="295"/>
      <c r="B159" s="295"/>
      <c r="C159" s="295"/>
      <c r="D159" s="370"/>
      <c r="E159" s="370"/>
      <c r="F159" s="370"/>
      <c r="G159" s="295"/>
      <c r="H159" s="295"/>
      <c r="I159" s="295"/>
      <c r="J159" s="295"/>
      <c r="K159" s="295"/>
      <c r="L159" s="295"/>
      <c r="M159" s="370"/>
      <c r="N159" s="370"/>
      <c r="O159" s="370"/>
      <c r="P159" s="295"/>
      <c r="Q159" s="295"/>
      <c r="R159" s="295"/>
    </row>
    <row r="160" spans="1:18" ht="13.15" customHeight="1">
      <c r="A160" s="295"/>
      <c r="B160" s="295"/>
      <c r="C160" s="295"/>
      <c r="D160" s="370"/>
      <c r="E160" s="370"/>
      <c r="F160" s="370"/>
      <c r="G160" s="295"/>
      <c r="H160" s="295"/>
      <c r="I160" s="295"/>
      <c r="J160" s="295"/>
      <c r="K160" s="295"/>
      <c r="L160" s="295"/>
      <c r="M160" s="370"/>
      <c r="N160" s="370"/>
      <c r="O160" s="370"/>
      <c r="P160" s="295"/>
      <c r="Q160" s="295"/>
      <c r="R160" s="295"/>
    </row>
    <row r="161" spans="1:18" ht="13.15" customHeight="1">
      <c r="A161" s="295"/>
      <c r="B161" s="295"/>
      <c r="C161" s="295"/>
      <c r="D161" s="370"/>
      <c r="E161" s="370"/>
      <c r="F161" s="370"/>
      <c r="G161" s="295"/>
      <c r="H161" s="295"/>
      <c r="I161" s="295"/>
      <c r="J161" s="295"/>
      <c r="K161" s="295"/>
      <c r="L161" s="295"/>
      <c r="M161" s="370"/>
      <c r="N161" s="370"/>
      <c r="O161" s="370"/>
      <c r="P161" s="295"/>
      <c r="Q161" s="295"/>
      <c r="R161" s="295"/>
    </row>
    <row r="162" spans="1:18" ht="13.15" customHeight="1">
      <c r="A162" s="295"/>
      <c r="B162" s="295"/>
      <c r="C162" s="295"/>
      <c r="D162" s="370"/>
      <c r="E162" s="370"/>
      <c r="F162" s="370"/>
      <c r="G162" s="295"/>
      <c r="H162" s="295"/>
      <c r="I162" s="295"/>
      <c r="J162" s="295"/>
      <c r="K162" s="295"/>
      <c r="L162" s="295"/>
      <c r="M162" s="370"/>
      <c r="N162" s="370"/>
      <c r="O162" s="370"/>
      <c r="P162" s="295"/>
      <c r="Q162" s="295"/>
      <c r="R162" s="295"/>
    </row>
    <row r="163" spans="1:18" ht="13.15" customHeight="1">
      <c r="A163" s="295"/>
      <c r="B163" s="295"/>
      <c r="C163" s="295"/>
      <c r="D163" s="370"/>
      <c r="E163" s="370"/>
      <c r="F163" s="370"/>
      <c r="G163" s="295"/>
      <c r="H163" s="295"/>
      <c r="I163" s="295"/>
      <c r="J163" s="295"/>
      <c r="K163" s="295"/>
      <c r="L163" s="295"/>
      <c r="M163" s="370"/>
      <c r="N163" s="370"/>
      <c r="O163" s="370"/>
      <c r="P163" s="295"/>
      <c r="Q163" s="295"/>
      <c r="R163" s="295"/>
    </row>
    <row r="164" spans="1:18" ht="13.15" customHeight="1">
      <c r="A164" s="295"/>
      <c r="B164" s="295"/>
      <c r="C164" s="295"/>
      <c r="D164" s="370"/>
      <c r="E164" s="370"/>
      <c r="F164" s="370"/>
      <c r="G164" s="295"/>
      <c r="H164" s="295"/>
      <c r="I164" s="295"/>
      <c r="J164" s="295"/>
      <c r="K164" s="295"/>
      <c r="L164" s="295"/>
      <c r="M164" s="370"/>
      <c r="N164" s="370"/>
      <c r="O164" s="370"/>
      <c r="P164" s="295"/>
      <c r="Q164" s="295"/>
      <c r="R164" s="295"/>
    </row>
    <row r="165" spans="1:18" ht="13.15" customHeight="1">
      <c r="A165" s="295"/>
      <c r="B165" s="295"/>
      <c r="C165" s="295"/>
      <c r="D165" s="370"/>
      <c r="E165" s="370"/>
      <c r="F165" s="370"/>
      <c r="G165" s="295"/>
      <c r="H165" s="295"/>
      <c r="I165" s="295"/>
      <c r="J165" s="295"/>
      <c r="K165" s="295"/>
      <c r="L165" s="295"/>
      <c r="M165" s="370"/>
      <c r="N165" s="370"/>
      <c r="O165" s="370"/>
      <c r="P165" s="295"/>
      <c r="Q165" s="295"/>
      <c r="R165" s="295"/>
    </row>
    <row r="166" spans="1:18" ht="13.15" customHeight="1">
      <c r="A166" s="295"/>
      <c r="B166" s="295"/>
      <c r="C166" s="295"/>
      <c r="D166" s="370"/>
      <c r="E166" s="370"/>
      <c r="F166" s="370"/>
      <c r="G166" s="295"/>
      <c r="H166" s="295"/>
      <c r="I166" s="295"/>
      <c r="J166" s="295"/>
      <c r="K166" s="295"/>
      <c r="L166" s="295"/>
      <c r="M166" s="370"/>
      <c r="N166" s="370"/>
      <c r="O166" s="370"/>
      <c r="P166" s="295"/>
      <c r="Q166" s="295"/>
      <c r="R166" s="295"/>
    </row>
    <row r="167" spans="1:18" ht="13.15" customHeight="1">
      <c r="A167" s="295"/>
      <c r="B167" s="295"/>
      <c r="C167" s="295"/>
      <c r="D167" s="370"/>
      <c r="E167" s="370"/>
      <c r="F167" s="370"/>
      <c r="G167" s="295"/>
      <c r="H167" s="295"/>
      <c r="I167" s="295"/>
      <c r="J167" s="295"/>
      <c r="K167" s="295"/>
      <c r="L167" s="295"/>
      <c r="M167" s="370"/>
      <c r="N167" s="370"/>
      <c r="O167" s="370"/>
      <c r="P167" s="295"/>
      <c r="Q167" s="295"/>
      <c r="R167" s="295"/>
    </row>
    <row r="168" spans="1:18" ht="13.15" customHeight="1">
      <c r="A168" s="295"/>
      <c r="B168" s="295"/>
      <c r="C168" s="295"/>
      <c r="D168" s="370"/>
      <c r="E168" s="370"/>
      <c r="F168" s="370"/>
      <c r="G168" s="295"/>
      <c r="H168" s="295"/>
      <c r="I168" s="295"/>
      <c r="J168" s="295"/>
      <c r="K168" s="295"/>
      <c r="L168" s="295"/>
      <c r="M168" s="370"/>
      <c r="N168" s="370"/>
      <c r="O168" s="370"/>
      <c r="P168" s="295"/>
      <c r="Q168" s="295"/>
      <c r="R168" s="295"/>
    </row>
    <row r="169" spans="1:18" ht="13.15" customHeight="1">
      <c r="A169" s="295"/>
      <c r="B169" s="295"/>
      <c r="C169" s="295"/>
      <c r="D169" s="370"/>
      <c r="E169" s="370"/>
      <c r="F169" s="370"/>
      <c r="G169" s="295"/>
      <c r="H169" s="295"/>
      <c r="I169" s="295"/>
      <c r="J169" s="295"/>
      <c r="K169" s="295"/>
      <c r="L169" s="295"/>
      <c r="M169" s="370"/>
      <c r="N169" s="370"/>
      <c r="O169" s="370"/>
      <c r="P169" s="295"/>
      <c r="Q169" s="295"/>
      <c r="R169" s="295"/>
    </row>
    <row r="170" spans="1:18" ht="13.15" customHeight="1">
      <c r="A170" s="295"/>
      <c r="B170" s="295"/>
      <c r="C170" s="295"/>
      <c r="D170" s="370"/>
      <c r="E170" s="370"/>
      <c r="F170" s="370"/>
      <c r="G170" s="295"/>
      <c r="H170" s="295"/>
      <c r="I170" s="295"/>
      <c r="J170" s="295"/>
      <c r="K170" s="295"/>
      <c r="L170" s="295"/>
      <c r="M170" s="370"/>
      <c r="N170" s="370"/>
      <c r="O170" s="370"/>
      <c r="P170" s="295"/>
      <c r="Q170" s="295"/>
      <c r="R170" s="295"/>
    </row>
    <row r="171" spans="1:18" ht="13.15" customHeight="1">
      <c r="A171" s="295"/>
      <c r="B171" s="295"/>
      <c r="C171" s="295"/>
      <c r="D171" s="370"/>
      <c r="E171" s="370"/>
      <c r="F171" s="370"/>
      <c r="G171" s="295"/>
      <c r="H171" s="295"/>
      <c r="I171" s="295"/>
      <c r="J171" s="295"/>
      <c r="K171" s="295"/>
      <c r="L171" s="295"/>
      <c r="M171" s="370"/>
      <c r="N171" s="370"/>
      <c r="O171" s="370"/>
      <c r="P171" s="295"/>
      <c r="Q171" s="295"/>
      <c r="R171" s="295"/>
    </row>
    <row r="172" spans="1:18" ht="13.15" customHeight="1">
      <c r="A172" s="295"/>
      <c r="B172" s="295"/>
      <c r="C172" s="295"/>
      <c r="D172" s="370"/>
      <c r="E172" s="370"/>
      <c r="F172" s="370"/>
      <c r="G172" s="295"/>
      <c r="H172" s="295"/>
      <c r="I172" s="295"/>
      <c r="J172" s="295"/>
      <c r="K172" s="295"/>
      <c r="L172" s="295"/>
      <c r="M172" s="370"/>
      <c r="N172" s="370"/>
      <c r="O172" s="370"/>
      <c r="P172" s="295"/>
      <c r="Q172" s="295"/>
      <c r="R172" s="295"/>
    </row>
    <row r="173" spans="1:18" ht="13.15" customHeight="1">
      <c r="A173" s="295"/>
      <c r="B173" s="295"/>
      <c r="C173" s="295"/>
      <c r="D173" s="370"/>
      <c r="E173" s="370"/>
      <c r="F173" s="370"/>
      <c r="G173" s="295"/>
      <c r="H173" s="295"/>
      <c r="I173" s="295"/>
      <c r="J173" s="295"/>
      <c r="K173" s="295"/>
      <c r="L173" s="295"/>
      <c r="M173" s="370"/>
      <c r="N173" s="370"/>
      <c r="O173" s="370"/>
      <c r="P173" s="295"/>
      <c r="Q173" s="295"/>
      <c r="R173" s="295"/>
    </row>
    <row r="174" spans="1:18" ht="13.15" customHeight="1">
      <c r="A174" s="295"/>
      <c r="B174" s="295"/>
      <c r="C174" s="295"/>
      <c r="D174" s="370"/>
      <c r="E174" s="370"/>
      <c r="F174" s="370"/>
      <c r="G174" s="295"/>
      <c r="H174" s="295"/>
      <c r="I174" s="295"/>
      <c r="J174" s="295"/>
      <c r="K174" s="295"/>
      <c r="L174" s="295"/>
      <c r="M174" s="370"/>
      <c r="N174" s="370"/>
      <c r="O174" s="370"/>
      <c r="P174" s="295"/>
      <c r="Q174" s="295"/>
      <c r="R174" s="295"/>
    </row>
    <row r="175" spans="1:18" ht="13.15" customHeight="1">
      <c r="A175" s="295"/>
      <c r="B175" s="295"/>
      <c r="C175" s="295"/>
      <c r="D175" s="370"/>
      <c r="E175" s="370"/>
      <c r="F175" s="370"/>
      <c r="G175" s="295"/>
      <c r="H175" s="295"/>
      <c r="I175" s="295"/>
      <c r="J175" s="295"/>
      <c r="K175" s="295"/>
      <c r="L175" s="295"/>
      <c r="M175" s="370"/>
      <c r="N175" s="370"/>
      <c r="O175" s="370"/>
      <c r="P175" s="295"/>
      <c r="Q175" s="295"/>
      <c r="R175" s="295"/>
    </row>
    <row r="176" spans="1:18" ht="13.15" customHeight="1">
      <c r="A176" s="295"/>
      <c r="B176" s="295"/>
      <c r="C176" s="295"/>
      <c r="D176" s="370"/>
      <c r="E176" s="370"/>
      <c r="F176" s="370"/>
      <c r="G176" s="295"/>
      <c r="H176" s="295"/>
      <c r="I176" s="295"/>
      <c r="J176" s="295"/>
      <c r="K176" s="295"/>
      <c r="L176" s="295"/>
      <c r="M176" s="370"/>
      <c r="N176" s="370"/>
      <c r="O176" s="370"/>
      <c r="P176" s="295"/>
      <c r="Q176" s="295"/>
      <c r="R176" s="295"/>
    </row>
    <row r="177" spans="1:18" ht="13.15" customHeight="1">
      <c r="A177" s="295"/>
      <c r="B177" s="295"/>
      <c r="C177" s="295"/>
      <c r="D177" s="370"/>
      <c r="E177" s="370"/>
      <c r="F177" s="370"/>
      <c r="G177" s="295"/>
      <c r="H177" s="295"/>
      <c r="I177" s="295"/>
      <c r="J177" s="295"/>
      <c r="K177" s="295"/>
      <c r="L177" s="295"/>
      <c r="M177" s="370"/>
      <c r="N177" s="370"/>
      <c r="O177" s="370"/>
      <c r="P177" s="295"/>
      <c r="Q177" s="295"/>
      <c r="R177" s="295"/>
    </row>
    <row r="178" spans="1:18" ht="13.15" customHeight="1">
      <c r="A178" s="295"/>
      <c r="B178" s="295"/>
      <c r="C178" s="295"/>
      <c r="D178" s="370"/>
      <c r="E178" s="370"/>
      <c r="F178" s="370"/>
      <c r="G178" s="295"/>
      <c r="H178" s="295"/>
      <c r="I178" s="295"/>
      <c r="J178" s="295"/>
      <c r="K178" s="295"/>
      <c r="L178" s="295"/>
      <c r="M178" s="370"/>
      <c r="N178" s="370"/>
      <c r="O178" s="370"/>
      <c r="P178" s="295"/>
      <c r="Q178" s="295"/>
      <c r="R178" s="295"/>
    </row>
    <row r="179" spans="1:18" ht="13.15" customHeight="1">
      <c r="A179" s="295"/>
      <c r="B179" s="295"/>
      <c r="C179" s="295"/>
      <c r="D179" s="370"/>
      <c r="E179" s="370"/>
      <c r="F179" s="370"/>
      <c r="G179" s="295"/>
      <c r="H179" s="295"/>
      <c r="I179" s="295"/>
      <c r="J179" s="295"/>
      <c r="K179" s="295"/>
      <c r="L179" s="295"/>
      <c r="M179" s="370"/>
      <c r="N179" s="370"/>
      <c r="O179" s="370"/>
      <c r="P179" s="295"/>
      <c r="Q179" s="295"/>
      <c r="R179" s="295"/>
    </row>
    <row r="180" spans="1:18" ht="13.15" customHeight="1">
      <c r="A180" s="295"/>
      <c r="B180" s="295"/>
      <c r="C180" s="295"/>
      <c r="D180" s="370"/>
      <c r="E180" s="370"/>
      <c r="F180" s="370"/>
      <c r="G180" s="295"/>
      <c r="H180" s="295"/>
      <c r="I180" s="295"/>
      <c r="J180" s="295"/>
      <c r="K180" s="295"/>
      <c r="L180" s="295"/>
      <c r="M180" s="370"/>
      <c r="N180" s="370"/>
      <c r="O180" s="370"/>
      <c r="P180" s="295"/>
      <c r="Q180" s="295"/>
      <c r="R180" s="295"/>
    </row>
    <row r="181" spans="1:18" ht="13.15" customHeight="1">
      <c r="A181" s="295"/>
      <c r="B181" s="295"/>
      <c r="C181" s="295"/>
      <c r="D181" s="370"/>
      <c r="E181" s="370"/>
      <c r="F181" s="370"/>
      <c r="G181" s="295"/>
      <c r="H181" s="295"/>
      <c r="I181" s="295"/>
      <c r="J181" s="295"/>
      <c r="K181" s="295"/>
      <c r="L181" s="295"/>
      <c r="M181" s="370"/>
      <c r="N181" s="370"/>
      <c r="O181" s="370"/>
      <c r="P181" s="295"/>
      <c r="Q181" s="295"/>
      <c r="R181" s="295"/>
    </row>
    <row r="182" spans="1:18" ht="13.15" customHeight="1">
      <c r="A182" s="295"/>
      <c r="B182" s="295"/>
      <c r="C182" s="295"/>
      <c r="D182" s="370"/>
      <c r="E182" s="370"/>
      <c r="F182" s="370"/>
      <c r="G182" s="295"/>
      <c r="H182" s="295"/>
      <c r="I182" s="295"/>
      <c r="J182" s="295"/>
      <c r="K182" s="295"/>
      <c r="L182" s="295"/>
      <c r="M182" s="370"/>
      <c r="N182" s="370"/>
      <c r="O182" s="370"/>
      <c r="P182" s="295"/>
      <c r="Q182" s="295"/>
      <c r="R182" s="295"/>
    </row>
    <row r="183" spans="1:18" ht="13.15" customHeight="1">
      <c r="A183" s="295"/>
      <c r="B183" s="295"/>
      <c r="C183" s="295"/>
      <c r="D183" s="370"/>
      <c r="E183" s="370"/>
      <c r="F183" s="370"/>
      <c r="G183" s="295"/>
      <c r="H183" s="295"/>
      <c r="I183" s="295"/>
      <c r="J183" s="295"/>
      <c r="K183" s="295"/>
      <c r="L183" s="295"/>
      <c r="M183" s="370"/>
      <c r="N183" s="370"/>
      <c r="O183" s="370"/>
      <c r="P183" s="295"/>
      <c r="Q183" s="295"/>
      <c r="R183" s="295"/>
    </row>
    <row r="184" spans="1:18" ht="13.15" customHeight="1">
      <c r="A184" s="295"/>
      <c r="B184" s="295"/>
      <c r="C184" s="295"/>
      <c r="D184" s="370"/>
      <c r="E184" s="370"/>
      <c r="F184" s="370"/>
      <c r="G184" s="295"/>
      <c r="H184" s="295"/>
      <c r="I184" s="295"/>
      <c r="J184" s="295"/>
      <c r="K184" s="295"/>
      <c r="L184" s="295"/>
      <c r="M184" s="370"/>
      <c r="N184" s="370"/>
      <c r="O184" s="370"/>
      <c r="P184" s="295"/>
      <c r="Q184" s="295"/>
      <c r="R184" s="295"/>
    </row>
    <row r="185" spans="1:18" ht="13.15" customHeight="1">
      <c r="A185" s="295"/>
      <c r="B185" s="295"/>
      <c r="C185" s="295"/>
      <c r="D185" s="370"/>
      <c r="E185" s="370"/>
      <c r="F185" s="370"/>
      <c r="G185" s="295"/>
      <c r="H185" s="295"/>
      <c r="I185" s="295"/>
      <c r="J185" s="295"/>
      <c r="K185" s="295"/>
      <c r="L185" s="295"/>
      <c r="M185" s="370"/>
      <c r="N185" s="370"/>
      <c r="O185" s="370"/>
      <c r="P185" s="295"/>
      <c r="Q185" s="295"/>
      <c r="R185" s="295"/>
    </row>
    <row r="186" spans="1:18" ht="13.15" customHeight="1">
      <c r="A186" s="295"/>
      <c r="B186" s="295"/>
      <c r="C186" s="295"/>
      <c r="D186" s="370"/>
      <c r="E186" s="370"/>
      <c r="F186" s="370"/>
      <c r="G186" s="295"/>
      <c r="H186" s="295"/>
      <c r="I186" s="295"/>
      <c r="J186" s="295"/>
      <c r="K186" s="295"/>
      <c r="L186" s="295"/>
      <c r="M186" s="370"/>
      <c r="N186" s="370"/>
      <c r="O186" s="370"/>
      <c r="P186" s="295"/>
      <c r="Q186" s="295"/>
      <c r="R186" s="295"/>
    </row>
    <row r="187" spans="1:18" ht="13.15" customHeight="1">
      <c r="A187" s="295"/>
      <c r="B187" s="295"/>
      <c r="C187" s="295"/>
      <c r="D187" s="370"/>
      <c r="E187" s="370"/>
      <c r="F187" s="370"/>
      <c r="G187" s="295"/>
      <c r="H187" s="295"/>
      <c r="I187" s="295"/>
      <c r="J187" s="295"/>
      <c r="K187" s="295"/>
      <c r="L187" s="295"/>
      <c r="M187" s="370"/>
      <c r="N187" s="370"/>
      <c r="O187" s="370"/>
      <c r="P187" s="295"/>
      <c r="Q187" s="295"/>
      <c r="R187" s="295"/>
    </row>
    <row r="188" spans="1:18" ht="13.15" customHeight="1">
      <c r="A188" s="295"/>
      <c r="B188" s="295"/>
      <c r="C188" s="295"/>
      <c r="D188" s="370"/>
      <c r="E188" s="370"/>
      <c r="F188" s="370"/>
      <c r="G188" s="295"/>
      <c r="H188" s="295"/>
      <c r="I188" s="295"/>
      <c r="J188" s="295"/>
      <c r="K188" s="295"/>
      <c r="L188" s="295"/>
      <c r="M188" s="370"/>
      <c r="N188" s="370"/>
      <c r="O188" s="370"/>
      <c r="P188" s="295"/>
      <c r="Q188" s="295"/>
      <c r="R188" s="295"/>
    </row>
    <row r="189" spans="1:18" ht="13.15" customHeight="1">
      <c r="A189" s="295"/>
      <c r="B189" s="295"/>
      <c r="C189" s="295"/>
      <c r="D189" s="370"/>
      <c r="E189" s="370"/>
      <c r="F189" s="370"/>
      <c r="G189" s="295"/>
      <c r="H189" s="295"/>
      <c r="I189" s="295"/>
      <c r="J189" s="295"/>
      <c r="K189" s="295"/>
      <c r="L189" s="295"/>
      <c r="M189" s="370"/>
      <c r="N189" s="370"/>
      <c r="O189" s="370"/>
      <c r="P189" s="295"/>
      <c r="Q189" s="295"/>
      <c r="R189" s="295"/>
    </row>
    <row r="190" spans="1:18" ht="13.15" customHeight="1">
      <c r="A190" s="295"/>
      <c r="B190" s="295"/>
      <c r="C190" s="295"/>
      <c r="D190" s="370"/>
      <c r="E190" s="370"/>
      <c r="F190" s="370"/>
      <c r="G190" s="295"/>
      <c r="H190" s="295"/>
      <c r="I190" s="295"/>
      <c r="J190" s="295"/>
      <c r="K190" s="295"/>
      <c r="L190" s="295"/>
      <c r="M190" s="370"/>
      <c r="N190" s="370"/>
      <c r="O190" s="370"/>
      <c r="P190" s="295"/>
      <c r="Q190" s="295"/>
      <c r="R190" s="295"/>
    </row>
    <row r="191" spans="1:18" ht="13.15" customHeight="1">
      <c r="A191" s="295"/>
      <c r="B191" s="295"/>
      <c r="C191" s="295"/>
      <c r="D191" s="370"/>
      <c r="E191" s="370"/>
      <c r="F191" s="370"/>
      <c r="G191" s="295"/>
      <c r="H191" s="295"/>
      <c r="I191" s="295"/>
      <c r="J191" s="295"/>
      <c r="K191" s="295"/>
      <c r="L191" s="295"/>
      <c r="M191" s="370"/>
      <c r="N191" s="370"/>
      <c r="O191" s="370"/>
      <c r="P191" s="295"/>
      <c r="Q191" s="295"/>
      <c r="R191" s="295"/>
    </row>
    <row r="192" spans="1:18" ht="13.15" customHeight="1">
      <c r="A192" s="295"/>
      <c r="B192" s="295"/>
      <c r="C192" s="295"/>
      <c r="D192" s="370"/>
      <c r="E192" s="370"/>
      <c r="F192" s="370"/>
      <c r="G192" s="295"/>
      <c r="H192" s="295"/>
      <c r="I192" s="295"/>
      <c r="J192" s="295"/>
      <c r="K192" s="295"/>
      <c r="L192" s="295"/>
      <c r="M192" s="370"/>
      <c r="N192" s="370"/>
      <c r="O192" s="370"/>
      <c r="P192" s="295"/>
      <c r="Q192" s="295"/>
      <c r="R192" s="295"/>
    </row>
    <row r="193" spans="1:18" ht="13.15" customHeight="1">
      <c r="A193" s="295"/>
      <c r="B193" s="295"/>
      <c r="C193" s="295"/>
      <c r="D193" s="370"/>
      <c r="E193" s="370"/>
      <c r="F193" s="370"/>
      <c r="G193" s="295"/>
      <c r="H193" s="295"/>
      <c r="I193" s="295"/>
      <c r="J193" s="295"/>
      <c r="K193" s="295"/>
      <c r="L193" s="295"/>
      <c r="M193" s="370"/>
      <c r="N193" s="370"/>
      <c r="O193" s="370"/>
      <c r="P193" s="295"/>
      <c r="Q193" s="295"/>
      <c r="R193" s="295"/>
    </row>
    <row r="194" spans="1:18" ht="13.15" customHeight="1">
      <c r="A194" s="295"/>
      <c r="B194" s="295"/>
      <c r="C194" s="295"/>
      <c r="D194" s="370"/>
      <c r="E194" s="370"/>
      <c r="F194" s="370"/>
      <c r="G194" s="295"/>
      <c r="H194" s="295"/>
      <c r="I194" s="295"/>
      <c r="J194" s="295"/>
      <c r="K194" s="295"/>
      <c r="L194" s="295"/>
      <c r="M194" s="370"/>
      <c r="N194" s="370"/>
      <c r="O194" s="370"/>
      <c r="P194" s="295"/>
      <c r="Q194" s="295"/>
      <c r="R194" s="295"/>
    </row>
    <row r="195" spans="1:18" ht="13.15" customHeight="1">
      <c r="A195" s="295"/>
      <c r="B195" s="295"/>
      <c r="C195" s="295"/>
      <c r="D195" s="370"/>
      <c r="E195" s="370"/>
      <c r="F195" s="370"/>
      <c r="G195" s="295"/>
      <c r="H195" s="295"/>
      <c r="I195" s="295"/>
      <c r="J195" s="295"/>
      <c r="K195" s="295"/>
      <c r="L195" s="295"/>
      <c r="M195" s="370"/>
      <c r="N195" s="370"/>
      <c r="O195" s="370"/>
      <c r="P195" s="295"/>
      <c r="Q195" s="295"/>
      <c r="R195" s="295"/>
    </row>
    <row r="196" spans="1:18" ht="13.15" customHeight="1">
      <c r="A196" s="295"/>
      <c r="B196" s="295"/>
      <c r="C196" s="295"/>
      <c r="D196" s="370"/>
      <c r="E196" s="370"/>
      <c r="F196" s="370"/>
      <c r="G196" s="295"/>
      <c r="H196" s="295"/>
      <c r="I196" s="295"/>
      <c r="J196" s="295"/>
      <c r="K196" s="295"/>
      <c r="L196" s="295"/>
      <c r="M196" s="370"/>
      <c r="N196" s="370"/>
      <c r="O196" s="370"/>
      <c r="P196" s="295"/>
      <c r="Q196" s="295"/>
      <c r="R196" s="295"/>
    </row>
    <row r="197" spans="1:18" ht="13.15" customHeight="1">
      <c r="A197" s="295"/>
      <c r="B197" s="295"/>
      <c r="C197" s="295"/>
      <c r="D197" s="370"/>
      <c r="E197" s="370"/>
      <c r="F197" s="370"/>
      <c r="G197" s="295"/>
      <c r="H197" s="295"/>
      <c r="I197" s="295"/>
      <c r="J197" s="295"/>
      <c r="K197" s="295"/>
      <c r="L197" s="295"/>
      <c r="M197" s="370"/>
      <c r="N197" s="370"/>
      <c r="O197" s="370"/>
      <c r="P197" s="295"/>
      <c r="Q197" s="295"/>
      <c r="R197" s="295"/>
    </row>
    <row r="198" spans="1:18" ht="13.15" customHeight="1">
      <c r="A198" s="295"/>
      <c r="B198" s="295"/>
      <c r="C198" s="295"/>
      <c r="D198" s="370"/>
      <c r="E198" s="370"/>
      <c r="F198" s="370"/>
      <c r="G198" s="295"/>
      <c r="H198" s="295"/>
      <c r="I198" s="295"/>
      <c r="J198" s="295"/>
      <c r="K198" s="295"/>
      <c r="L198" s="295"/>
      <c r="M198" s="370"/>
      <c r="N198" s="370"/>
      <c r="O198" s="370"/>
      <c r="P198" s="295"/>
      <c r="Q198" s="295"/>
      <c r="R198" s="295"/>
    </row>
    <row r="199" spans="1:18" ht="13.15" customHeight="1">
      <c r="A199" s="295"/>
      <c r="B199" s="295"/>
      <c r="C199" s="295"/>
      <c r="D199" s="370"/>
      <c r="E199" s="370"/>
      <c r="F199" s="370"/>
      <c r="G199" s="295"/>
      <c r="H199" s="295"/>
      <c r="I199" s="295"/>
      <c r="J199" s="295"/>
      <c r="K199" s="295"/>
      <c r="L199" s="295"/>
      <c r="M199" s="370"/>
      <c r="N199" s="370"/>
      <c r="O199" s="370"/>
      <c r="P199" s="295"/>
      <c r="Q199" s="295"/>
      <c r="R199" s="295"/>
    </row>
    <row r="200" spans="1:18" ht="13.15" customHeight="1">
      <c r="A200" s="295"/>
      <c r="B200" s="295"/>
      <c r="C200" s="295"/>
      <c r="D200" s="370"/>
      <c r="E200" s="370"/>
      <c r="F200" s="370"/>
      <c r="G200" s="295"/>
      <c r="H200" s="295"/>
      <c r="I200" s="295"/>
      <c r="J200" s="295"/>
      <c r="K200" s="295"/>
      <c r="L200" s="295"/>
      <c r="M200" s="370"/>
      <c r="N200" s="370"/>
      <c r="O200" s="370"/>
      <c r="P200" s="295"/>
      <c r="Q200" s="295"/>
      <c r="R200" s="295"/>
    </row>
    <row r="201" spans="1:18" ht="13.15" customHeight="1">
      <c r="A201" s="295"/>
      <c r="B201" s="295"/>
      <c r="C201" s="295"/>
      <c r="D201" s="370"/>
      <c r="E201" s="370"/>
      <c r="F201" s="370"/>
      <c r="G201" s="295"/>
      <c r="H201" s="295"/>
      <c r="I201" s="295"/>
      <c r="J201" s="295"/>
      <c r="K201" s="295"/>
      <c r="L201" s="295"/>
      <c r="M201" s="370"/>
      <c r="N201" s="370"/>
      <c r="O201" s="370"/>
      <c r="P201" s="295"/>
      <c r="Q201" s="295"/>
      <c r="R201" s="295"/>
    </row>
    <row r="202" spans="1:18" ht="13.15" customHeight="1">
      <c r="A202" s="295"/>
      <c r="B202" s="295"/>
      <c r="C202" s="295"/>
      <c r="D202" s="370"/>
      <c r="E202" s="370"/>
      <c r="F202" s="370"/>
      <c r="G202" s="295"/>
      <c r="H202" s="295"/>
      <c r="I202" s="295"/>
      <c r="J202" s="295"/>
      <c r="K202" s="295"/>
      <c r="L202" s="295"/>
      <c r="M202" s="370"/>
      <c r="N202" s="370"/>
      <c r="O202" s="370"/>
      <c r="P202" s="295"/>
      <c r="Q202" s="295"/>
      <c r="R202" s="295"/>
    </row>
    <row r="203" spans="1:18" ht="13.15" customHeight="1">
      <c r="A203" s="295"/>
      <c r="B203" s="295"/>
      <c r="C203" s="295"/>
      <c r="D203" s="370"/>
      <c r="E203" s="370"/>
      <c r="F203" s="370"/>
      <c r="G203" s="295"/>
      <c r="H203" s="295"/>
      <c r="I203" s="295"/>
      <c r="J203" s="295"/>
      <c r="K203" s="295"/>
      <c r="L203" s="295"/>
      <c r="M203" s="370"/>
      <c r="N203" s="370"/>
      <c r="O203" s="370"/>
      <c r="P203" s="295"/>
      <c r="Q203" s="295"/>
      <c r="R203" s="295"/>
    </row>
    <row r="204" spans="1:18" ht="13.15" customHeight="1">
      <c r="A204" s="295"/>
      <c r="B204" s="295"/>
      <c r="C204" s="295"/>
      <c r="D204" s="370"/>
      <c r="E204" s="370"/>
      <c r="F204" s="370"/>
      <c r="G204" s="295"/>
      <c r="H204" s="295"/>
      <c r="I204" s="295"/>
      <c r="J204" s="295"/>
      <c r="K204" s="295"/>
      <c r="L204" s="295"/>
      <c r="M204" s="370"/>
      <c r="N204" s="370"/>
      <c r="O204" s="370"/>
      <c r="P204" s="295"/>
      <c r="Q204" s="295"/>
      <c r="R204" s="295"/>
    </row>
    <row r="205" spans="1:18" ht="13.15" customHeight="1">
      <c r="A205" s="295"/>
      <c r="B205" s="295"/>
      <c r="C205" s="295"/>
      <c r="D205" s="370"/>
      <c r="E205" s="370"/>
      <c r="F205" s="370"/>
      <c r="G205" s="295"/>
      <c r="H205" s="295"/>
      <c r="I205" s="295"/>
      <c r="J205" s="295"/>
      <c r="K205" s="295"/>
      <c r="L205" s="295"/>
      <c r="M205" s="370"/>
      <c r="N205" s="370"/>
      <c r="O205" s="370"/>
      <c r="P205" s="295"/>
      <c r="Q205" s="295"/>
      <c r="R205" s="295"/>
    </row>
    <row r="206" spans="1:18" ht="13.15" customHeight="1">
      <c r="A206" s="295"/>
      <c r="B206" s="295"/>
      <c r="C206" s="295"/>
      <c r="D206" s="370"/>
      <c r="E206" s="370"/>
      <c r="F206" s="370"/>
      <c r="G206" s="295"/>
      <c r="H206" s="295"/>
      <c r="I206" s="295"/>
      <c r="J206" s="295"/>
      <c r="K206" s="295"/>
      <c r="L206" s="295"/>
      <c r="M206" s="370"/>
      <c r="N206" s="370"/>
      <c r="O206" s="370"/>
      <c r="P206" s="295"/>
      <c r="Q206" s="295"/>
      <c r="R206" s="295"/>
    </row>
    <row r="207" spans="1:18" ht="13.15" customHeight="1">
      <c r="A207" s="295"/>
      <c r="B207" s="295"/>
      <c r="C207" s="295"/>
      <c r="D207" s="370"/>
      <c r="E207" s="370"/>
      <c r="F207" s="370"/>
      <c r="G207" s="295"/>
      <c r="H207" s="295"/>
      <c r="I207" s="295"/>
      <c r="J207" s="295"/>
      <c r="K207" s="295"/>
      <c r="L207" s="295"/>
      <c r="M207" s="370"/>
      <c r="N207" s="370"/>
      <c r="O207" s="370"/>
      <c r="P207" s="295"/>
      <c r="Q207" s="295"/>
      <c r="R207" s="295"/>
    </row>
    <row r="208" spans="1:18" ht="13.15" customHeight="1">
      <c r="A208" s="295"/>
      <c r="B208" s="295"/>
      <c r="C208" s="295"/>
      <c r="D208" s="370"/>
      <c r="E208" s="370"/>
      <c r="F208" s="370"/>
      <c r="G208" s="295"/>
      <c r="H208" s="295"/>
      <c r="I208" s="295"/>
      <c r="J208" s="295"/>
      <c r="K208" s="295"/>
      <c r="L208" s="295"/>
      <c r="M208" s="370"/>
      <c r="N208" s="370"/>
      <c r="O208" s="370"/>
      <c r="P208" s="295"/>
      <c r="Q208" s="295"/>
      <c r="R208" s="295"/>
    </row>
    <row r="209" spans="1:18" ht="13.15" customHeight="1">
      <c r="A209" s="295"/>
      <c r="B209" s="295"/>
      <c r="C209" s="295"/>
      <c r="D209" s="370"/>
      <c r="E209" s="370"/>
      <c r="F209" s="370"/>
      <c r="G209" s="295"/>
      <c r="H209" s="295"/>
      <c r="I209" s="295"/>
      <c r="J209" s="295"/>
      <c r="K209" s="295"/>
      <c r="L209" s="295"/>
      <c r="M209" s="370"/>
      <c r="N209" s="370"/>
      <c r="O209" s="370"/>
      <c r="P209" s="295"/>
      <c r="Q209" s="295"/>
      <c r="R209" s="295"/>
    </row>
    <row r="210" spans="1:18" ht="13.15" customHeight="1">
      <c r="A210" s="295"/>
      <c r="B210" s="295"/>
      <c r="C210" s="295"/>
      <c r="D210" s="370"/>
      <c r="E210" s="370"/>
      <c r="F210" s="370"/>
      <c r="G210" s="295"/>
      <c r="H210" s="295"/>
      <c r="I210" s="295"/>
      <c r="J210" s="295"/>
      <c r="K210" s="295"/>
      <c r="L210" s="295"/>
      <c r="M210" s="370"/>
      <c r="N210" s="370"/>
      <c r="O210" s="370"/>
      <c r="P210" s="295"/>
      <c r="Q210" s="295"/>
      <c r="R210" s="295"/>
    </row>
    <row r="211" spans="1:18" ht="13.15" customHeight="1">
      <c r="A211" s="295"/>
      <c r="B211" s="295"/>
      <c r="C211" s="295"/>
      <c r="D211" s="370"/>
      <c r="E211" s="370"/>
      <c r="F211" s="370"/>
      <c r="G211" s="295"/>
      <c r="H211" s="295"/>
      <c r="I211" s="295"/>
      <c r="J211" s="295"/>
      <c r="K211" s="295"/>
      <c r="L211" s="295"/>
      <c r="M211" s="370"/>
      <c r="N211" s="370"/>
      <c r="O211" s="370"/>
      <c r="P211" s="295"/>
      <c r="Q211" s="295"/>
      <c r="R211" s="295"/>
    </row>
    <row r="212" spans="1:18" ht="13.15" customHeight="1">
      <c r="A212" s="295"/>
      <c r="B212" s="295"/>
      <c r="C212" s="295"/>
      <c r="D212" s="370"/>
      <c r="E212" s="370"/>
      <c r="F212" s="370"/>
      <c r="G212" s="295"/>
      <c r="H212" s="295"/>
      <c r="I212" s="295"/>
      <c r="J212" s="295"/>
      <c r="K212" s="295"/>
      <c r="L212" s="295"/>
      <c r="M212" s="370"/>
      <c r="N212" s="370"/>
      <c r="O212" s="370"/>
      <c r="P212" s="295"/>
      <c r="Q212" s="295"/>
      <c r="R212" s="295"/>
    </row>
    <row r="213" spans="1:18" ht="13.15" customHeight="1">
      <c r="A213" s="295"/>
      <c r="B213" s="295"/>
      <c r="C213" s="295"/>
      <c r="D213" s="370"/>
      <c r="E213" s="370"/>
      <c r="F213" s="370"/>
      <c r="G213" s="295"/>
      <c r="H213" s="295"/>
      <c r="I213" s="295"/>
      <c r="J213" s="295"/>
      <c r="K213" s="295"/>
      <c r="L213" s="295"/>
      <c r="M213" s="370"/>
      <c r="N213" s="370"/>
      <c r="O213" s="370"/>
      <c r="P213" s="295"/>
      <c r="Q213" s="295"/>
      <c r="R213" s="295"/>
    </row>
    <row r="214" spans="1:18" ht="13.15" customHeight="1">
      <c r="A214" s="295"/>
      <c r="B214" s="295"/>
      <c r="C214" s="295"/>
      <c r="D214" s="370"/>
      <c r="E214" s="370"/>
      <c r="F214" s="370"/>
      <c r="G214" s="295"/>
      <c r="H214" s="295"/>
      <c r="I214" s="295"/>
      <c r="J214" s="295"/>
      <c r="K214" s="295"/>
      <c r="L214" s="295"/>
      <c r="M214" s="370"/>
      <c r="N214" s="370"/>
      <c r="O214" s="370"/>
      <c r="P214" s="295"/>
      <c r="Q214" s="295"/>
      <c r="R214" s="295"/>
    </row>
    <row r="215" spans="1:18" ht="13.15" customHeight="1">
      <c r="A215" s="295"/>
      <c r="B215" s="295"/>
      <c r="C215" s="295"/>
      <c r="D215" s="370"/>
      <c r="E215" s="370"/>
      <c r="F215" s="370"/>
      <c r="G215" s="295"/>
      <c r="H215" s="295"/>
      <c r="I215" s="295"/>
      <c r="J215" s="295"/>
      <c r="K215" s="295"/>
      <c r="L215" s="295"/>
      <c r="M215" s="370"/>
      <c r="N215" s="370"/>
      <c r="O215" s="370"/>
      <c r="P215" s="295"/>
      <c r="Q215" s="295"/>
      <c r="R215" s="295"/>
    </row>
    <row r="216" spans="1:18" ht="13.15" customHeight="1">
      <c r="A216" s="295"/>
      <c r="B216" s="295"/>
      <c r="C216" s="295"/>
      <c r="D216" s="370"/>
      <c r="E216" s="370"/>
      <c r="F216" s="370"/>
      <c r="G216" s="295"/>
      <c r="H216" s="295"/>
      <c r="I216" s="295"/>
      <c r="J216" s="295"/>
      <c r="K216" s="295"/>
      <c r="L216" s="295"/>
      <c r="M216" s="370"/>
      <c r="N216" s="370"/>
      <c r="O216" s="370"/>
      <c r="P216" s="295"/>
      <c r="Q216" s="295"/>
      <c r="R216" s="295"/>
    </row>
    <row r="217" spans="1:18" ht="13.15" customHeight="1">
      <c r="A217" s="295"/>
      <c r="B217" s="295"/>
      <c r="C217" s="295"/>
      <c r="D217" s="370"/>
      <c r="E217" s="370"/>
      <c r="F217" s="370"/>
      <c r="G217" s="295"/>
      <c r="H217" s="295"/>
      <c r="I217" s="295"/>
      <c r="J217" s="295"/>
      <c r="K217" s="295"/>
      <c r="L217" s="295"/>
      <c r="M217" s="370"/>
      <c r="N217" s="370"/>
      <c r="O217" s="370"/>
      <c r="P217" s="295"/>
      <c r="Q217" s="295"/>
      <c r="R217" s="295"/>
    </row>
    <row r="218" spans="1:18" ht="13.15" customHeight="1">
      <c r="A218" s="295"/>
      <c r="B218" s="295"/>
      <c r="C218" s="295"/>
      <c r="D218" s="370"/>
      <c r="E218" s="370"/>
      <c r="F218" s="370"/>
      <c r="G218" s="295"/>
      <c r="H218" s="295"/>
      <c r="I218" s="295"/>
      <c r="J218" s="295"/>
      <c r="K218" s="295"/>
      <c r="L218" s="295"/>
      <c r="M218" s="370"/>
      <c r="N218" s="370"/>
      <c r="O218" s="370"/>
      <c r="P218" s="295"/>
      <c r="Q218" s="295"/>
      <c r="R218" s="295"/>
    </row>
    <row r="219" spans="1:18" ht="13.15" customHeight="1">
      <c r="A219" s="295"/>
      <c r="B219" s="295"/>
      <c r="C219" s="295"/>
      <c r="D219" s="370"/>
      <c r="E219" s="370"/>
      <c r="F219" s="370"/>
      <c r="G219" s="295"/>
      <c r="H219" s="295"/>
      <c r="I219" s="295"/>
      <c r="J219" s="295"/>
      <c r="K219" s="295"/>
      <c r="L219" s="295"/>
      <c r="M219" s="370"/>
      <c r="N219" s="370"/>
      <c r="O219" s="370"/>
      <c r="P219" s="295"/>
      <c r="Q219" s="295"/>
      <c r="R219" s="295"/>
    </row>
    <row r="220" spans="1:18" ht="13.15" customHeight="1">
      <c r="A220" s="295"/>
      <c r="B220" s="295"/>
      <c r="C220" s="295"/>
      <c r="D220" s="370"/>
      <c r="E220" s="370"/>
      <c r="F220" s="370"/>
      <c r="G220" s="295"/>
      <c r="H220" s="295"/>
      <c r="I220" s="295"/>
      <c r="J220" s="295"/>
      <c r="K220" s="295"/>
      <c r="L220" s="295"/>
      <c r="M220" s="370"/>
      <c r="N220" s="370"/>
      <c r="O220" s="370"/>
      <c r="P220" s="295"/>
      <c r="Q220" s="295"/>
      <c r="R220" s="295"/>
    </row>
    <row r="221" spans="1:18" ht="13.15" customHeight="1">
      <c r="A221" s="295"/>
      <c r="B221" s="295"/>
      <c r="C221" s="295"/>
      <c r="D221" s="370"/>
      <c r="E221" s="370"/>
      <c r="F221" s="370"/>
      <c r="G221" s="295"/>
      <c r="H221" s="295"/>
      <c r="I221" s="295"/>
      <c r="J221" s="295"/>
      <c r="K221" s="295"/>
      <c r="L221" s="295"/>
      <c r="M221" s="370"/>
      <c r="N221" s="370"/>
      <c r="O221" s="370"/>
      <c r="P221" s="295"/>
      <c r="Q221" s="295"/>
      <c r="R221" s="295"/>
    </row>
    <row r="222" spans="1:18" ht="13.15" customHeight="1">
      <c r="A222" s="295"/>
      <c r="B222" s="295"/>
      <c r="C222" s="295"/>
      <c r="D222" s="370"/>
      <c r="E222" s="370"/>
      <c r="F222" s="370"/>
      <c r="G222" s="295"/>
      <c r="H222" s="295"/>
      <c r="I222" s="295"/>
      <c r="J222" s="295"/>
      <c r="K222" s="295"/>
      <c r="L222" s="295"/>
      <c r="M222" s="370"/>
      <c r="N222" s="370"/>
      <c r="O222" s="370"/>
      <c r="P222" s="295"/>
      <c r="Q222" s="295"/>
      <c r="R222" s="295"/>
    </row>
    <row r="223" spans="1:18" ht="13.15" customHeight="1">
      <c r="A223" s="295"/>
      <c r="B223" s="295"/>
      <c r="C223" s="295"/>
      <c r="D223" s="370"/>
      <c r="E223" s="370"/>
      <c r="F223" s="370"/>
      <c r="G223" s="295"/>
      <c r="H223" s="295"/>
      <c r="I223" s="295"/>
      <c r="J223" s="295"/>
      <c r="K223" s="295"/>
      <c r="L223" s="295"/>
      <c r="M223" s="370"/>
      <c r="N223" s="370"/>
      <c r="O223" s="370"/>
      <c r="P223" s="295"/>
      <c r="Q223" s="295"/>
      <c r="R223" s="295"/>
    </row>
    <row r="224" spans="1:18" ht="13.15" customHeight="1">
      <c r="A224" s="295"/>
      <c r="B224" s="295"/>
      <c r="C224" s="295"/>
      <c r="D224" s="370"/>
      <c r="E224" s="370"/>
      <c r="F224" s="370"/>
      <c r="G224" s="295"/>
      <c r="H224" s="295"/>
      <c r="I224" s="295"/>
      <c r="J224" s="295"/>
      <c r="K224" s="295"/>
      <c r="L224" s="295"/>
      <c r="M224" s="370"/>
      <c r="N224" s="370"/>
      <c r="O224" s="370"/>
      <c r="P224" s="295"/>
      <c r="Q224" s="295"/>
      <c r="R224" s="295"/>
    </row>
    <row r="225" spans="1:18" ht="13.15" customHeight="1">
      <c r="A225" s="295"/>
      <c r="B225" s="295"/>
      <c r="C225" s="295"/>
      <c r="D225" s="370"/>
      <c r="E225" s="370"/>
      <c r="F225" s="370"/>
      <c r="G225" s="295"/>
      <c r="H225" s="295"/>
      <c r="I225" s="295"/>
      <c r="J225" s="295"/>
      <c r="K225" s="295"/>
      <c r="L225" s="295"/>
      <c r="M225" s="370"/>
      <c r="N225" s="370"/>
      <c r="O225" s="370"/>
      <c r="P225" s="295"/>
      <c r="Q225" s="295"/>
      <c r="R225" s="295"/>
    </row>
    <row r="226" spans="1:18" ht="13.15" customHeight="1">
      <c r="A226" s="295"/>
      <c r="B226" s="295"/>
      <c r="C226" s="295"/>
      <c r="D226" s="370"/>
      <c r="E226" s="370"/>
      <c r="F226" s="370"/>
      <c r="G226" s="295"/>
      <c r="H226" s="295"/>
      <c r="I226" s="295"/>
      <c r="J226" s="295"/>
      <c r="K226" s="295"/>
      <c r="L226" s="295"/>
      <c r="M226" s="370"/>
      <c r="N226" s="370"/>
      <c r="O226" s="370"/>
      <c r="P226" s="295"/>
      <c r="Q226" s="295"/>
      <c r="R226" s="295"/>
    </row>
    <row r="227" spans="1:18" ht="13.15" customHeight="1">
      <c r="A227" s="295"/>
      <c r="B227" s="295"/>
      <c r="C227" s="295"/>
      <c r="D227" s="370"/>
      <c r="E227" s="370"/>
      <c r="F227" s="370"/>
      <c r="G227" s="295"/>
      <c r="H227" s="295"/>
      <c r="I227" s="295"/>
      <c r="J227" s="295"/>
      <c r="K227" s="295"/>
      <c r="L227" s="295"/>
      <c r="M227" s="370"/>
      <c r="N227" s="370"/>
      <c r="O227" s="370"/>
      <c r="P227" s="295"/>
      <c r="Q227" s="295"/>
      <c r="R227" s="295"/>
    </row>
    <row r="228" spans="1:18" ht="13.15" customHeight="1">
      <c r="A228" s="295"/>
      <c r="B228" s="295"/>
      <c r="C228" s="295"/>
      <c r="D228" s="370"/>
      <c r="E228" s="370"/>
      <c r="F228" s="370"/>
      <c r="G228" s="295"/>
      <c r="H228" s="295"/>
      <c r="I228" s="295"/>
      <c r="J228" s="295"/>
      <c r="K228" s="295"/>
      <c r="L228" s="295"/>
      <c r="M228" s="370"/>
      <c r="N228" s="370"/>
      <c r="O228" s="370"/>
      <c r="P228" s="295"/>
      <c r="Q228" s="295"/>
      <c r="R228" s="295"/>
    </row>
    <row r="229" spans="1:18" ht="13.15" customHeight="1">
      <c r="A229" s="295"/>
      <c r="B229" s="295"/>
      <c r="C229" s="295"/>
      <c r="D229" s="370"/>
      <c r="E229" s="370"/>
      <c r="F229" s="370"/>
      <c r="G229" s="295"/>
      <c r="H229" s="295"/>
      <c r="I229" s="295"/>
      <c r="J229" s="295"/>
      <c r="K229" s="295"/>
      <c r="L229" s="295"/>
      <c r="M229" s="370"/>
      <c r="N229" s="370"/>
      <c r="O229" s="370"/>
      <c r="P229" s="295"/>
      <c r="Q229" s="295"/>
      <c r="R229" s="295"/>
    </row>
    <row r="230" spans="1:18" ht="13.15" customHeight="1">
      <c r="A230" s="295"/>
      <c r="B230" s="295"/>
      <c r="C230" s="295"/>
      <c r="D230" s="370"/>
      <c r="E230" s="370"/>
      <c r="F230" s="370"/>
      <c r="G230" s="295"/>
      <c r="H230" s="295"/>
      <c r="I230" s="295"/>
      <c r="J230" s="295"/>
      <c r="K230" s="295"/>
      <c r="L230" s="295"/>
      <c r="M230" s="370"/>
      <c r="N230" s="370"/>
      <c r="O230" s="370"/>
      <c r="P230" s="295"/>
      <c r="Q230" s="295"/>
      <c r="R230" s="295"/>
    </row>
    <row r="231" spans="1:18" ht="13.15" customHeight="1">
      <c r="A231" s="295"/>
      <c r="B231" s="295"/>
      <c r="C231" s="295"/>
      <c r="D231" s="370"/>
      <c r="E231" s="370"/>
      <c r="F231" s="370"/>
      <c r="G231" s="295"/>
      <c r="H231" s="295"/>
      <c r="I231" s="295"/>
      <c r="J231" s="295"/>
      <c r="K231" s="295"/>
      <c r="L231" s="295"/>
      <c r="M231" s="370"/>
      <c r="N231" s="370"/>
      <c r="O231" s="370"/>
      <c r="P231" s="295"/>
      <c r="Q231" s="295"/>
      <c r="R231" s="295"/>
    </row>
    <row r="232" spans="1:18" ht="13.15" customHeight="1">
      <c r="A232" s="295"/>
      <c r="B232" s="295"/>
      <c r="C232" s="295"/>
      <c r="D232" s="370"/>
      <c r="E232" s="370"/>
      <c r="F232" s="370"/>
      <c r="G232" s="295"/>
      <c r="H232" s="295"/>
      <c r="I232" s="295"/>
      <c r="J232" s="295"/>
      <c r="K232" s="295"/>
      <c r="L232" s="295"/>
      <c r="M232" s="370"/>
      <c r="N232" s="370"/>
      <c r="O232" s="370"/>
      <c r="P232" s="295"/>
      <c r="Q232" s="295"/>
      <c r="R232" s="295"/>
    </row>
    <row r="233" spans="1:18" ht="13.15" customHeight="1">
      <c r="A233" s="295"/>
      <c r="B233" s="295"/>
      <c r="C233" s="295"/>
      <c r="D233" s="370"/>
      <c r="E233" s="370"/>
      <c r="F233" s="370"/>
      <c r="G233" s="295"/>
      <c r="H233" s="295"/>
      <c r="I233" s="295"/>
      <c r="J233" s="295"/>
      <c r="K233" s="295"/>
      <c r="L233" s="295"/>
      <c r="M233" s="370"/>
      <c r="N233" s="370"/>
      <c r="O233" s="370"/>
      <c r="P233" s="295"/>
      <c r="Q233" s="295"/>
      <c r="R233" s="295"/>
    </row>
    <row r="234" spans="1:18" ht="13.15" customHeight="1">
      <c r="A234" s="295"/>
      <c r="B234" s="295"/>
      <c r="C234" s="295"/>
      <c r="D234" s="370"/>
      <c r="E234" s="370"/>
      <c r="F234" s="370"/>
      <c r="G234" s="295"/>
      <c r="H234" s="295"/>
      <c r="I234" s="295"/>
      <c r="J234" s="295"/>
      <c r="K234" s="295"/>
      <c r="L234" s="295"/>
      <c r="M234" s="370"/>
      <c r="N234" s="370"/>
      <c r="O234" s="370"/>
      <c r="P234" s="295"/>
      <c r="Q234" s="295"/>
      <c r="R234" s="295"/>
    </row>
    <row r="235" spans="1:18" ht="13.15" customHeight="1">
      <c r="A235" s="295"/>
      <c r="B235" s="295"/>
      <c r="C235" s="295"/>
      <c r="D235" s="370"/>
      <c r="E235" s="370"/>
      <c r="F235" s="370"/>
      <c r="G235" s="295"/>
      <c r="H235" s="295"/>
      <c r="I235" s="295"/>
      <c r="J235" s="295"/>
      <c r="K235" s="295"/>
      <c r="L235" s="295"/>
      <c r="M235" s="370"/>
      <c r="N235" s="370"/>
      <c r="O235" s="370"/>
      <c r="P235" s="295"/>
      <c r="Q235" s="295"/>
      <c r="R235" s="295"/>
    </row>
    <row r="236" spans="1:18" ht="13.15" customHeight="1">
      <c r="A236" s="295"/>
      <c r="B236" s="295"/>
      <c r="C236" s="295"/>
      <c r="D236" s="370"/>
      <c r="E236" s="370"/>
      <c r="F236" s="370"/>
      <c r="G236" s="295"/>
      <c r="H236" s="295"/>
      <c r="I236" s="295"/>
      <c r="J236" s="295"/>
      <c r="K236" s="295"/>
      <c r="L236" s="295"/>
      <c r="M236" s="370"/>
      <c r="N236" s="370"/>
      <c r="O236" s="370"/>
      <c r="P236" s="295"/>
      <c r="Q236" s="295"/>
      <c r="R236" s="295"/>
    </row>
    <row r="237" spans="1:18" ht="13.15" customHeight="1">
      <c r="A237" s="295"/>
      <c r="B237" s="295"/>
      <c r="C237" s="295"/>
      <c r="D237" s="370"/>
      <c r="E237" s="370"/>
      <c r="F237" s="370"/>
      <c r="G237" s="295"/>
      <c r="H237" s="295"/>
      <c r="I237" s="295"/>
      <c r="J237" s="295"/>
      <c r="K237" s="295"/>
      <c r="L237" s="295"/>
      <c r="M237" s="370"/>
      <c r="N237" s="370"/>
      <c r="O237" s="370"/>
      <c r="P237" s="295"/>
      <c r="Q237" s="295"/>
      <c r="R237" s="295"/>
    </row>
    <row r="238" spans="1:18" ht="13.15" customHeight="1">
      <c r="A238" s="295"/>
      <c r="B238" s="295"/>
      <c r="C238" s="295"/>
      <c r="D238" s="370"/>
      <c r="E238" s="370"/>
      <c r="F238" s="370"/>
      <c r="G238" s="295"/>
      <c r="H238" s="295"/>
      <c r="I238" s="295"/>
      <c r="J238" s="295"/>
      <c r="K238" s="295"/>
      <c r="L238" s="295"/>
      <c r="M238" s="370"/>
      <c r="N238" s="370"/>
      <c r="O238" s="370"/>
      <c r="P238" s="295"/>
      <c r="Q238" s="295"/>
      <c r="R238" s="295"/>
    </row>
    <row r="239" spans="1:18" ht="13.15" customHeight="1">
      <c r="A239" s="295"/>
      <c r="B239" s="295"/>
      <c r="C239" s="295"/>
      <c r="D239" s="370"/>
      <c r="E239" s="370"/>
      <c r="F239" s="370"/>
      <c r="G239" s="295"/>
      <c r="H239" s="295"/>
      <c r="I239" s="295"/>
      <c r="J239" s="295"/>
      <c r="K239" s="295"/>
      <c r="L239" s="295"/>
      <c r="M239" s="370"/>
      <c r="N239" s="370"/>
      <c r="O239" s="370"/>
      <c r="P239" s="295"/>
      <c r="Q239" s="295"/>
      <c r="R239" s="295"/>
    </row>
    <row r="240" spans="1:18" ht="13.15" customHeight="1">
      <c r="A240" s="295"/>
      <c r="B240" s="295"/>
      <c r="C240" s="295"/>
      <c r="D240" s="370"/>
      <c r="E240" s="370"/>
      <c r="F240" s="370"/>
      <c r="G240" s="295"/>
      <c r="H240" s="295"/>
      <c r="I240" s="295"/>
      <c r="J240" s="295"/>
      <c r="K240" s="295"/>
      <c r="L240" s="295"/>
      <c r="M240" s="370"/>
      <c r="N240" s="370"/>
      <c r="O240" s="370"/>
      <c r="P240" s="295"/>
      <c r="Q240" s="295"/>
      <c r="R240" s="295"/>
    </row>
    <row r="241" spans="1:18" ht="13.15" customHeight="1">
      <c r="A241" s="295"/>
      <c r="B241" s="295"/>
      <c r="C241" s="295"/>
      <c r="D241" s="370"/>
      <c r="E241" s="370"/>
      <c r="F241" s="370"/>
      <c r="G241" s="295"/>
      <c r="H241" s="295"/>
      <c r="I241" s="295"/>
      <c r="J241" s="295"/>
      <c r="K241" s="295"/>
      <c r="L241" s="295"/>
      <c r="M241" s="370"/>
      <c r="N241" s="370"/>
      <c r="O241" s="370"/>
      <c r="P241" s="295"/>
      <c r="Q241" s="295"/>
      <c r="R241" s="295"/>
    </row>
    <row r="242" spans="1:18" ht="13.15" customHeight="1">
      <c r="A242" s="295"/>
      <c r="B242" s="295"/>
      <c r="C242" s="295"/>
      <c r="D242" s="370"/>
      <c r="E242" s="370"/>
      <c r="F242" s="370"/>
      <c r="G242" s="295"/>
      <c r="H242" s="295"/>
      <c r="I242" s="295"/>
      <c r="J242" s="295"/>
      <c r="K242" s="295"/>
      <c r="L242" s="295"/>
      <c r="M242" s="370"/>
      <c r="N242" s="370"/>
      <c r="O242" s="370"/>
      <c r="P242" s="295"/>
      <c r="Q242" s="295"/>
      <c r="R242" s="295"/>
    </row>
    <row r="243" spans="1:18" ht="13.15" customHeight="1">
      <c r="A243" s="295"/>
      <c r="B243" s="295"/>
      <c r="C243" s="295"/>
      <c r="D243" s="370"/>
      <c r="E243" s="370"/>
      <c r="F243" s="370"/>
      <c r="G243" s="295"/>
      <c r="H243" s="295"/>
      <c r="I243" s="295"/>
      <c r="J243" s="295"/>
      <c r="K243" s="295"/>
      <c r="L243" s="295"/>
      <c r="M243" s="370"/>
      <c r="N243" s="370"/>
      <c r="O243" s="370"/>
      <c r="P243" s="295"/>
      <c r="Q243" s="295"/>
      <c r="R243" s="295"/>
    </row>
    <row r="244" spans="1:18" ht="13.15" customHeight="1">
      <c r="A244" s="295"/>
      <c r="B244" s="295"/>
      <c r="C244" s="295"/>
      <c r="D244" s="370"/>
      <c r="E244" s="370"/>
      <c r="F244" s="370"/>
      <c r="G244" s="295"/>
      <c r="H244" s="295"/>
      <c r="I244" s="295"/>
      <c r="J244" s="295"/>
      <c r="K244" s="295"/>
      <c r="L244" s="295"/>
      <c r="M244" s="370"/>
      <c r="N244" s="370"/>
      <c r="O244" s="370"/>
      <c r="P244" s="295"/>
      <c r="Q244" s="295"/>
      <c r="R244" s="295"/>
    </row>
    <row r="245" spans="1:18" ht="13.15" customHeight="1">
      <c r="A245" s="295"/>
      <c r="B245" s="295"/>
      <c r="C245" s="295"/>
      <c r="D245" s="370"/>
      <c r="E245" s="370"/>
      <c r="F245" s="370"/>
      <c r="G245" s="295"/>
      <c r="H245" s="295"/>
      <c r="I245" s="295"/>
      <c r="J245" s="295"/>
      <c r="K245" s="295"/>
      <c r="L245" s="295"/>
      <c r="M245" s="370"/>
      <c r="N245" s="370"/>
      <c r="O245" s="370"/>
      <c r="P245" s="295"/>
      <c r="Q245" s="295"/>
      <c r="R245" s="295"/>
    </row>
    <row r="246" spans="1:18" ht="13.15" customHeight="1">
      <c r="A246" s="295"/>
      <c r="B246" s="295"/>
      <c r="C246" s="295"/>
      <c r="D246" s="370"/>
      <c r="E246" s="370"/>
      <c r="F246" s="370"/>
      <c r="G246" s="295"/>
      <c r="H246" s="295"/>
      <c r="I246" s="295"/>
      <c r="J246" s="295"/>
      <c r="K246" s="295"/>
      <c r="L246" s="295"/>
      <c r="M246" s="370"/>
      <c r="N246" s="370"/>
      <c r="O246" s="370"/>
      <c r="P246" s="295"/>
      <c r="Q246" s="295"/>
      <c r="R246" s="295"/>
    </row>
    <row r="247" spans="1:18" ht="13.15" customHeight="1">
      <c r="A247" s="295"/>
      <c r="B247" s="295"/>
      <c r="C247" s="295"/>
      <c r="D247" s="370"/>
      <c r="E247" s="370"/>
      <c r="F247" s="370"/>
      <c r="G247" s="295"/>
      <c r="H247" s="295"/>
      <c r="I247" s="295"/>
      <c r="J247" s="295"/>
      <c r="K247" s="295"/>
      <c r="L247" s="295"/>
      <c r="M247" s="370"/>
      <c r="N247" s="370"/>
      <c r="O247" s="370"/>
      <c r="P247" s="295"/>
      <c r="Q247" s="295"/>
      <c r="R247" s="295"/>
    </row>
    <row r="248" spans="1:18" ht="13.15" customHeight="1">
      <c r="A248" s="295"/>
      <c r="B248" s="295"/>
      <c r="C248" s="295"/>
      <c r="D248" s="370"/>
      <c r="E248" s="370"/>
      <c r="F248" s="370"/>
      <c r="G248" s="295"/>
      <c r="H248" s="295"/>
      <c r="I248" s="295"/>
      <c r="J248" s="295"/>
      <c r="K248" s="295"/>
      <c r="L248" s="295"/>
      <c r="M248" s="370"/>
      <c r="N248" s="370"/>
      <c r="O248" s="370"/>
      <c r="P248" s="295"/>
      <c r="Q248" s="295"/>
      <c r="R248" s="295"/>
    </row>
    <row r="249" spans="1:18" ht="13.15" customHeight="1">
      <c r="A249" s="295"/>
      <c r="B249" s="295"/>
      <c r="C249" s="295"/>
      <c r="D249" s="370"/>
      <c r="E249" s="370"/>
      <c r="F249" s="370"/>
      <c r="G249" s="295"/>
      <c r="H249" s="295"/>
      <c r="I249" s="295"/>
      <c r="J249" s="295"/>
      <c r="K249" s="295"/>
      <c r="L249" s="295"/>
      <c r="M249" s="370"/>
      <c r="N249" s="370"/>
      <c r="O249" s="370"/>
      <c r="P249" s="295"/>
      <c r="Q249" s="295"/>
      <c r="R249" s="295"/>
    </row>
    <row r="250" spans="1:18" ht="13.15" customHeight="1">
      <c r="A250" s="295"/>
      <c r="B250" s="295"/>
      <c r="C250" s="295"/>
      <c r="D250" s="370"/>
      <c r="E250" s="370"/>
      <c r="F250" s="370"/>
      <c r="G250" s="295"/>
      <c r="H250" s="295"/>
      <c r="I250" s="295"/>
      <c r="J250" s="295"/>
      <c r="K250" s="295"/>
      <c r="L250" s="295"/>
      <c r="M250" s="370"/>
      <c r="N250" s="370"/>
      <c r="O250" s="370"/>
      <c r="P250" s="295"/>
      <c r="Q250" s="295"/>
      <c r="R250" s="295"/>
    </row>
    <row r="251" spans="1:18" ht="13.15" customHeight="1">
      <c r="A251" s="295"/>
      <c r="B251" s="295"/>
      <c r="C251" s="295"/>
      <c r="D251" s="370"/>
      <c r="E251" s="370"/>
      <c r="F251" s="370"/>
      <c r="G251" s="295"/>
      <c r="H251" s="295"/>
      <c r="I251" s="295"/>
      <c r="J251" s="295"/>
      <c r="K251" s="295"/>
      <c r="L251" s="295"/>
      <c r="M251" s="370"/>
      <c r="N251" s="370"/>
      <c r="O251" s="370"/>
      <c r="P251" s="295"/>
      <c r="Q251" s="295"/>
      <c r="R251" s="295"/>
    </row>
  </sheetData>
  <mergeCells count="10">
    <mergeCell ref="G7:H7"/>
    <mergeCell ref="P7:Q7"/>
    <mergeCell ref="G8:H8"/>
    <mergeCell ref="P8:Q8"/>
    <mergeCell ref="E2:H4"/>
    <mergeCell ref="N2:Q4"/>
    <mergeCell ref="E5:F5"/>
    <mergeCell ref="N5:O5"/>
    <mergeCell ref="E6:H6"/>
    <mergeCell ref="N6:Q6"/>
  </mergeCells>
  <pageMargins left="0.51181100000000002" right="0.51181100000000002" top="0.78740200000000005" bottom="0.78740200000000005" header="0.31496099999999999" footer="0.31496099999999999"/>
  <pageSetup paperSize="9" scale="69" orientation="portrait" r:id="rId1"/>
  <headerFooter>
    <oddFooter>&amp;R&amp;"Calibri,Regular"&amp;11&amp;K000000&amp;8&amp;P/&amp;N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Resumo da Exportação</vt:lpstr>
      <vt:lpstr>BDI SERVIÇOS deso REFERÊNCI</vt:lpstr>
      <vt:lpstr>BDI SERVIÇOS REDUZIDO deso</vt:lpstr>
      <vt:lpstr>BDI SERVIÇOS deso PREENCHER</vt:lpstr>
      <vt:lpstr>BDI SERVIÇOS não deso REFERÊNCI</vt:lpstr>
      <vt:lpstr>BDI SERVIÇOS REDUZIDO não deso </vt:lpstr>
      <vt:lpstr>Leis Sociais REFERÊNCIA</vt:lpstr>
      <vt:lpstr>Leis Sociais PREENCHER</vt:lpstr>
      <vt:lpstr>Leis Sociais DESO REFERÊNCIA</vt:lpstr>
      <vt:lpstr>'BDI SERVIÇOS deso REFERÊNCI'!Area_de_impressao</vt:lpstr>
      <vt:lpstr>'BDI SERVIÇOS não deso REFERÊNCI'!Area_de_impressao</vt:lpstr>
      <vt:lpstr>'BDI SERVIÇOS REDUZIDO deso'!Area_de_impressao</vt:lpstr>
      <vt:lpstr>'BDI SERVIÇOS REDUZIDO não deso '!Area_de_impressao</vt:lpstr>
      <vt:lpstr>'Leis Sociais DESO REFERÊNCIA'!Area_de_impressao</vt:lpstr>
      <vt:lpstr>'Leis Sociais REFERÊNCIA'!Area_de_impressao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Kessis Dalapicola Rodrigues</dc:creator>
  <cp:lastModifiedBy>Kessis Dalapicola Rodrigues</cp:lastModifiedBy>
  <cp:lastPrinted>2025-08-28T13:55:15Z</cp:lastPrinted>
  <dcterms:modified xsi:type="dcterms:W3CDTF">2025-08-28T13:55:33Z</dcterms:modified>
</cp:coreProperties>
</file>